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0" windowWidth="19860" windowHeight="9585" firstSheet="2" activeTab="3"/>
  </bookViews>
  <sheets>
    <sheet name="Sheet2" sheetId="2" state="hidden" r:id="rId1"/>
    <sheet name="Sheet3" sheetId="3" state="hidden" r:id="rId2"/>
    <sheet name="UG" sheetId="8" r:id="rId3"/>
    <sheet name="PG" sheetId="5" r:id="rId4"/>
  </sheets>
  <definedNames>
    <definedName name="_xlnm._FilterDatabase" localSheetId="3" hidden="1">PG!$L$1:$L$209</definedName>
    <definedName name="_xlnm._FilterDatabase" localSheetId="2" hidden="1">UG!$J$1:$J$764</definedName>
    <definedName name="Basis">Table2[Basis]</definedName>
    <definedName name="_xlnm.Print_Area" localSheetId="2">UG!$A$1:$V$453</definedName>
    <definedName name="State">Table1[State]</definedName>
  </definedNames>
  <calcPr calcId="124519"/>
</workbook>
</file>

<file path=xl/calcChain.xml><?xml version="1.0" encoding="utf-8"?>
<calcChain xmlns="http://schemas.openxmlformats.org/spreadsheetml/2006/main">
  <c r="P275" i="8"/>
  <c r="P522"/>
  <c r="P511" l="1"/>
  <c r="P520"/>
  <c r="P541"/>
  <c r="P519"/>
  <c r="P549"/>
  <c r="P545"/>
  <c r="P518"/>
  <c r="P517"/>
  <c r="P512"/>
  <c r="P524"/>
  <c r="P502"/>
  <c r="P464"/>
  <c r="P455"/>
  <c r="P450"/>
  <c r="P436"/>
  <c r="P412"/>
  <c r="P406"/>
  <c r="P405"/>
  <c r="P396"/>
  <c r="P392"/>
  <c r="P371"/>
  <c r="P367"/>
  <c r="P363"/>
  <c r="P360"/>
  <c r="P346"/>
  <c r="P341"/>
  <c r="P340"/>
  <c r="P314"/>
  <c r="P303"/>
  <c r="P271"/>
  <c r="P266"/>
  <c r="P249"/>
  <c r="P225"/>
  <c r="P223"/>
  <c r="P218"/>
  <c r="P216"/>
  <c r="P181"/>
  <c r="P174"/>
  <c r="P173"/>
  <c r="P165"/>
  <c r="P157"/>
  <c r="P149"/>
  <c r="P148"/>
  <c r="P146"/>
  <c r="P140"/>
  <c r="P138"/>
  <c r="P134"/>
  <c r="P26"/>
  <c r="P29"/>
  <c r="P30"/>
  <c r="P31"/>
  <c r="P35"/>
  <c r="P117"/>
  <c r="P103"/>
  <c r="P100"/>
  <c r="P96"/>
  <c r="P95"/>
  <c r="P94"/>
  <c r="P91"/>
  <c r="P87"/>
  <c r="P83"/>
  <c r="P82"/>
  <c r="P42"/>
  <c r="P20"/>
  <c r="P17"/>
  <c r="P16"/>
  <c r="P15"/>
  <c r="P14"/>
  <c r="P13"/>
  <c r="P12"/>
  <c r="P11"/>
  <c r="P9"/>
  <c r="P8"/>
  <c r="P7"/>
  <c r="P6"/>
  <c r="P5"/>
  <c r="P4"/>
</calcChain>
</file>

<file path=xl/sharedStrings.xml><?xml version="1.0" encoding="utf-8"?>
<sst xmlns="http://schemas.openxmlformats.org/spreadsheetml/2006/main" count="11280" uniqueCount="4059">
  <si>
    <t>Last Name</t>
  </si>
  <si>
    <t>Registration Number</t>
  </si>
  <si>
    <t>State of Domicile</t>
  </si>
  <si>
    <t>Category</t>
  </si>
  <si>
    <t>Basis of Admission</t>
  </si>
  <si>
    <t>Marks Obtained / Rank in Basis of Admission</t>
  </si>
  <si>
    <t>Entry Level Qualification Marks</t>
  </si>
  <si>
    <t>Father's Name</t>
  </si>
  <si>
    <t>Lateral Entry (Yes / No)</t>
  </si>
  <si>
    <t>Foreign Student (Yes / No)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</si>
  <si>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</si>
  <si>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</si>
  <si>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</si>
  <si>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</si>
  <si>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</si>
  <si>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</si>
  <si>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</si>
  <si>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</si>
  <si>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</si>
  <si>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</si>
  <si>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</si>
  <si>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</si>
  <si>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</si>
  <si>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</si>
  <si>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</si>
  <si>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</si>
  <si>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</si>
  <si>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</si>
  <si>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</si>
  <si>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</si>
  <si>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</si>
  <si>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</si>
  <si>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</si>
  <si>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</si>
  <si>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</si>
  <si>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</si>
  <si>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</si>
  <si>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</si>
  <si>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</si>
  <si>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</si>
  <si>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Student's First Name</t>
  </si>
  <si>
    <t>Entry Level Qualification indicating stream</t>
  </si>
  <si>
    <t xml:space="preserve">Lateral Entry Class /Semester in which admitted </t>
  </si>
  <si>
    <t xml:space="preserve">Migration Class /Semester in which admitted </t>
  </si>
  <si>
    <t>Basis</t>
  </si>
  <si>
    <t>10+2</t>
  </si>
  <si>
    <t>JEE</t>
  </si>
  <si>
    <t>HPCET</t>
  </si>
  <si>
    <t>GATE</t>
  </si>
  <si>
    <t>GPAT</t>
  </si>
  <si>
    <t>B.E/B.Tech</t>
  </si>
  <si>
    <t>B.Pharm</t>
  </si>
  <si>
    <t>Bachelor's degree with Maths in 12th or Graduation</t>
  </si>
  <si>
    <t>Diploma in appropriate Branch of Engineering</t>
  </si>
  <si>
    <t>Merit of D.Pharmacy</t>
  </si>
  <si>
    <t>If Yes, Indian Equivalent Degree</t>
  </si>
  <si>
    <t>Other Country</t>
  </si>
  <si>
    <t xml:space="preserve">None of the Above </t>
  </si>
  <si>
    <t>CAT/CMAT/MAT/XAT</t>
  </si>
  <si>
    <t>NEET</t>
  </si>
  <si>
    <t>Master's Degree</t>
  </si>
  <si>
    <t xml:space="preserve">Bachelor of Planning </t>
  </si>
  <si>
    <t xml:space="preserve">Bachelor of Architecture </t>
  </si>
  <si>
    <t>Bachelor of Fine Arts</t>
  </si>
  <si>
    <t xml:space="preserve">Bachelor of Hotel Management and Catering Technology </t>
  </si>
  <si>
    <t>Delhi</t>
  </si>
  <si>
    <t>BCA, B.Sc (IT/CS) with Maths in 12th or Graduation</t>
  </si>
  <si>
    <t>B.Sc with Maths in 12th</t>
  </si>
  <si>
    <t>NATA or any other Aptitude Test conducted by State Govt.</t>
  </si>
  <si>
    <t>If admission through Common Entrance Test indicate Roll Number</t>
  </si>
  <si>
    <t>Admission through Migration  (Yes / No)</t>
  </si>
  <si>
    <t>Annexure - 1</t>
  </si>
  <si>
    <t>General</t>
  </si>
  <si>
    <t>ST</t>
  </si>
  <si>
    <t>OBC</t>
  </si>
  <si>
    <t>SC</t>
  </si>
  <si>
    <t>No</t>
  </si>
  <si>
    <t>B.PHARMACY</t>
  </si>
  <si>
    <t>MED</t>
  </si>
  <si>
    <t>BADDI UNIVERSITY OF EMERGING SCIENCES AND TECHNOLOGIES</t>
  </si>
  <si>
    <t>RAKESH KUMAR</t>
  </si>
  <si>
    <t>NON MED</t>
  </si>
  <si>
    <t>Course Name</t>
  </si>
  <si>
    <t xml:space="preserve">Student's First Name </t>
  </si>
  <si>
    <t xml:space="preserve">State of Domicile </t>
  </si>
  <si>
    <t>Basic of Admission</t>
  </si>
  <si>
    <t xml:space="preserve">Marks obtained / Rank in Basis of Admission </t>
  </si>
  <si>
    <t>if admission through Common Entrance Test indicate Roll Number</t>
  </si>
  <si>
    <t xml:space="preserve">Entry Level Qualification on indicating stream </t>
  </si>
  <si>
    <t>Foreign Student (Yes/No)</t>
  </si>
  <si>
    <t>If yes Indian Equivalent Degree</t>
  </si>
  <si>
    <t>Lateral Entry (Yes/No)</t>
  </si>
  <si>
    <t>Lateral Entry Class/Semester in which admitted</t>
  </si>
  <si>
    <t>Admission through Migration (Yes/No)</t>
  </si>
  <si>
    <t>Migration Class/Semester in which admitted</t>
  </si>
  <si>
    <t>RAJESH KUMAR</t>
  </si>
  <si>
    <t>MIDDLE NAME</t>
  </si>
  <si>
    <t>KUMAR</t>
  </si>
  <si>
    <t>THAKUR</t>
  </si>
  <si>
    <t>RANA</t>
  </si>
  <si>
    <t xml:space="preserve">SHUBHAM </t>
  </si>
  <si>
    <t>RAJ KUMAR</t>
  </si>
  <si>
    <t>ASHOK KUMAR</t>
  </si>
  <si>
    <t>Mother's Name</t>
  </si>
  <si>
    <t>REENA DEVI</t>
  </si>
  <si>
    <t>SEEMA DEVI</t>
  </si>
  <si>
    <t>CSE</t>
  </si>
  <si>
    <t>BCA</t>
  </si>
  <si>
    <t>RAMESH CHAND</t>
  </si>
  <si>
    <t>ARTS</t>
  </si>
  <si>
    <t>COMMERCE</t>
  </si>
  <si>
    <t>BHAG SINGH</t>
  </si>
  <si>
    <t>M. Tech. (EE)</t>
  </si>
  <si>
    <t>SANJEEV KUMAR</t>
  </si>
  <si>
    <t>SURESH KUMAR</t>
  </si>
  <si>
    <t>D PHARMACY</t>
  </si>
  <si>
    <t>RAJINDER KUMAR</t>
  </si>
  <si>
    <t>B.COM</t>
  </si>
  <si>
    <t>SURENDER KUMAR</t>
  </si>
  <si>
    <t>AJAY KUMAR</t>
  </si>
  <si>
    <t>Diploma in pharmacy</t>
  </si>
  <si>
    <t>RAJ KUMAR SHARMA</t>
  </si>
  <si>
    <t>NO</t>
  </si>
  <si>
    <t xml:space="preserve">ANSHU </t>
  </si>
  <si>
    <t>KRITIKA</t>
  </si>
  <si>
    <t>KAMAL KUMAR</t>
  </si>
  <si>
    <t>SATISH KUMAR</t>
  </si>
  <si>
    <t>M.PHARMA (COLOGY)</t>
  </si>
  <si>
    <t>B PHARMACY</t>
  </si>
  <si>
    <t>PRAVEEN KUMAR</t>
  </si>
  <si>
    <t xml:space="preserve">M PHARMA  P'(CEUTICS) </t>
  </si>
  <si>
    <t>Sr. No.</t>
  </si>
  <si>
    <t>VINOD KUMAR</t>
  </si>
  <si>
    <t>M.Tech (CE)</t>
  </si>
  <si>
    <t>PRIYANKA</t>
  </si>
  <si>
    <t>Gender</t>
  </si>
  <si>
    <t xml:space="preserve">ABHAY </t>
  </si>
  <si>
    <t>SANGEETA</t>
  </si>
  <si>
    <t>MOHINDER SINGH</t>
  </si>
  <si>
    <t>ARJUN SINGH</t>
  </si>
  <si>
    <t>ANJU DEVI</t>
  </si>
  <si>
    <t>HOSHIAR SINGH</t>
  </si>
  <si>
    <t>SHYAM LAL</t>
  </si>
  <si>
    <t>EE</t>
  </si>
  <si>
    <t xml:space="preserve">ABHISHEK </t>
  </si>
  <si>
    <t>CIVIL ENGG.(LEET)</t>
  </si>
  <si>
    <t>RAM PAL</t>
  </si>
  <si>
    <t>BALBIR SINGH</t>
  </si>
  <si>
    <t>GURCHARAN SINGH</t>
  </si>
  <si>
    <t>GURMEET SINGH</t>
  </si>
  <si>
    <t>RAM LAL</t>
  </si>
  <si>
    <t>KUSUM LATA</t>
  </si>
  <si>
    <t>BBA</t>
  </si>
  <si>
    <t>PAWAN KUMAR</t>
  </si>
  <si>
    <t>B.SC AGRICULTURE</t>
  </si>
  <si>
    <t>KAUSHAL</t>
  </si>
  <si>
    <t>NIKITA</t>
  </si>
  <si>
    <t>B.SC  CHEMISTRY</t>
  </si>
  <si>
    <t>RENU BALA</t>
  </si>
  <si>
    <t>HARPREET SINGH</t>
  </si>
  <si>
    <t>SHIV KUMAR</t>
  </si>
  <si>
    <t>BPT</t>
  </si>
  <si>
    <t>EE(LEET)</t>
  </si>
  <si>
    <t>KOMAL</t>
  </si>
  <si>
    <t>M.PHARMA (CHEMISTRY)</t>
  </si>
  <si>
    <t>M.PHARMA(P' ANALYSIS)</t>
  </si>
  <si>
    <t>E-MAIL</t>
  </si>
  <si>
    <t>AADHAR NO.</t>
  </si>
  <si>
    <t>MOBILE NO.</t>
  </si>
  <si>
    <t>M.PHARMA(INDUSTRIAL PHARMACY)</t>
  </si>
  <si>
    <t>M.SC CHEMISTRY</t>
  </si>
  <si>
    <t>JYOTI</t>
  </si>
  <si>
    <t>TULSI DEVI</t>
  </si>
  <si>
    <t>PREM LAL</t>
  </si>
  <si>
    <t>RAVINDER SINGH</t>
  </si>
  <si>
    <t>VIRENDER KUMAR</t>
  </si>
  <si>
    <t>KULDEEP CHAND</t>
  </si>
  <si>
    <t>M.SC MICROBIOLOGY</t>
  </si>
  <si>
    <t>MEWA SINGH</t>
  </si>
  <si>
    <t>DEEP KUMAR</t>
  </si>
  <si>
    <t>MBA</t>
  </si>
  <si>
    <t>RAM CHAND</t>
  </si>
  <si>
    <t>SATISH KUMAR SHARMA</t>
  </si>
  <si>
    <t>PRAKASH</t>
  </si>
  <si>
    <t>AKHILSESH SHARMA</t>
  </si>
  <si>
    <t>KAMINI DEVI</t>
  </si>
  <si>
    <t>22UPH001</t>
  </si>
  <si>
    <t>5431 4546 0596</t>
  </si>
  <si>
    <t>TARANG</t>
  </si>
  <si>
    <t>AMARDEEP SHARMA</t>
  </si>
  <si>
    <t>22UPH002</t>
  </si>
  <si>
    <t>6983 4978 5500</t>
  </si>
  <si>
    <t xml:space="preserve">DIYOD </t>
  </si>
  <si>
    <t>DEV</t>
  </si>
  <si>
    <t>AMITKUMAR</t>
  </si>
  <si>
    <t>AMIT KUMAR DIYOD</t>
  </si>
  <si>
    <t>INDU DEVI</t>
  </si>
  <si>
    <t>22UPH003</t>
  </si>
  <si>
    <t>8826 8524 2010</t>
  </si>
  <si>
    <t>KESHAV</t>
  </si>
  <si>
    <t>ARUN KUMAR KAUSHAL</t>
  </si>
  <si>
    <t>SONU KAUSHAL</t>
  </si>
  <si>
    <t>22UPH005</t>
  </si>
  <si>
    <t>9931 9705 3033</t>
  </si>
  <si>
    <t>SALONEE</t>
  </si>
  <si>
    <t xml:space="preserve">MALE </t>
  </si>
  <si>
    <t>FEMALE</t>
  </si>
  <si>
    <t>22UPH006</t>
  </si>
  <si>
    <t>6254 2280 2246</t>
  </si>
  <si>
    <t>22UPH007</t>
  </si>
  <si>
    <t>3545 1349 4499</t>
  </si>
  <si>
    <t>AWADH BIHARI SINGH</t>
  </si>
  <si>
    <t>22UPH008</t>
  </si>
  <si>
    <t>4805 1320 4185</t>
  </si>
  <si>
    <t>RAGHAV</t>
  </si>
  <si>
    <t>JHA</t>
  </si>
  <si>
    <t>BABLU JHA</t>
  </si>
  <si>
    <t>SUDHA JHA</t>
  </si>
  <si>
    <t>22UPH009</t>
  </si>
  <si>
    <t>7247 2484 4247</t>
  </si>
  <si>
    <t xml:space="preserve">RAHUL </t>
  </si>
  <si>
    <t>BAHADUR SINGH</t>
  </si>
  <si>
    <t>SUCHITRA DEVI</t>
  </si>
  <si>
    <t>22UPH010</t>
  </si>
  <si>
    <t>22UPH011</t>
  </si>
  <si>
    <t>22UPH012</t>
  </si>
  <si>
    <t>22UPH013</t>
  </si>
  <si>
    <t>22UPH014</t>
  </si>
  <si>
    <t>22UPH015</t>
  </si>
  <si>
    <t>22UPH016</t>
  </si>
  <si>
    <t>22UPH018</t>
  </si>
  <si>
    <t>22UPH019</t>
  </si>
  <si>
    <t>22UPH021</t>
  </si>
  <si>
    <t>6970 5446 5587</t>
  </si>
  <si>
    <t>SIMRAN</t>
  </si>
  <si>
    <t>BALDEV RAJ</t>
  </si>
  <si>
    <t>PADMAVATI</t>
  </si>
  <si>
    <t>2827 6070 5770</t>
  </si>
  <si>
    <t>BHAVNA</t>
  </si>
  <si>
    <t>SHARMA</t>
  </si>
  <si>
    <t>BALWANT KUMAR</t>
  </si>
  <si>
    <t>SHARMILA</t>
  </si>
  <si>
    <t>2013 5347 0436</t>
  </si>
  <si>
    <t xml:space="preserve">AAKASH </t>
  </si>
  <si>
    <t>MEHTA</t>
  </si>
  <si>
    <t>BIRENDRA KUMAR MEHTA</t>
  </si>
  <si>
    <t>MEERA DEVI</t>
  </si>
  <si>
    <t>CHAUDHARY</t>
  </si>
  <si>
    <t>CHETAN SINGH</t>
  </si>
  <si>
    <t>JAWALI DEVI</t>
  </si>
  <si>
    <t xml:space="preserve">9787 5438 7158 </t>
  </si>
  <si>
    <t xml:space="preserve">POOJA </t>
  </si>
  <si>
    <t>RANI</t>
  </si>
  <si>
    <t>CHUNAUTI VERMA</t>
  </si>
  <si>
    <t>KULWANT KAUR</t>
  </si>
  <si>
    <t>3098 3882 7475</t>
  </si>
  <si>
    <t>ANJALI</t>
  </si>
  <si>
    <t>GAUTAM</t>
  </si>
  <si>
    <t>DAYA RAM GAUTAM</t>
  </si>
  <si>
    <t>ANARA DEVI</t>
  </si>
  <si>
    <t>4599 5253 9443</t>
  </si>
  <si>
    <t>SARTHAK</t>
  </si>
  <si>
    <t>GURU</t>
  </si>
  <si>
    <t>MALE</t>
  </si>
  <si>
    <t>DEVRAJ GURU</t>
  </si>
  <si>
    <t>SUMAN GURU</t>
  </si>
  <si>
    <t>6048 1626 8381</t>
  </si>
  <si>
    <t xml:space="preserve">VIKAS </t>
  </si>
  <si>
    <t xml:space="preserve">RANOT </t>
  </si>
  <si>
    <t>DHANI RAM RANOT</t>
  </si>
  <si>
    <t>RITA RANOT</t>
  </si>
  <si>
    <t>5583 0810 3441</t>
  </si>
  <si>
    <t xml:space="preserve">NASAR </t>
  </si>
  <si>
    <t>HUSSAIN</t>
  </si>
  <si>
    <t>DAING</t>
  </si>
  <si>
    <t>GHULAM HUSSAIN DAING</t>
  </si>
  <si>
    <t>ZARIFA BEGUM</t>
  </si>
  <si>
    <t>22UPH022</t>
  </si>
  <si>
    <t>22UPH023</t>
  </si>
  <si>
    <t>22UPH024</t>
  </si>
  <si>
    <t>22UPH025</t>
  </si>
  <si>
    <t>22UPH026</t>
  </si>
  <si>
    <t>22UPH027</t>
  </si>
  <si>
    <t>22UPH029</t>
  </si>
  <si>
    <t>22UPH030</t>
  </si>
  <si>
    <t>22UPH031</t>
  </si>
  <si>
    <t>22UPH032</t>
  </si>
  <si>
    <t>22UPH033</t>
  </si>
  <si>
    <t>22UPH034</t>
  </si>
  <si>
    <t>22UPH035</t>
  </si>
  <si>
    <t>22UPH037</t>
  </si>
  <si>
    <t>22UPH038</t>
  </si>
  <si>
    <t>22UPH039</t>
  </si>
  <si>
    <t>22UPH040</t>
  </si>
  <si>
    <t>22UPH041</t>
  </si>
  <si>
    <t>22UPH042</t>
  </si>
  <si>
    <t>22UPH043</t>
  </si>
  <si>
    <t>22UPH044</t>
  </si>
  <si>
    <t>22UPH045</t>
  </si>
  <si>
    <t>22UPH046</t>
  </si>
  <si>
    <t>22UPH047</t>
  </si>
  <si>
    <t>RANJAN</t>
  </si>
  <si>
    <t>DAS</t>
  </si>
  <si>
    <t>GOUTAM DAS</t>
  </si>
  <si>
    <t>BINATI DAS</t>
  </si>
  <si>
    <t xml:space="preserve">NAVNEET </t>
  </si>
  <si>
    <t>GURBACHAN SINGH</t>
  </si>
  <si>
    <t>6057 3478 8686</t>
  </si>
  <si>
    <t xml:space="preserve">AMIT </t>
  </si>
  <si>
    <t>SINGH</t>
  </si>
  <si>
    <t>SHASHI KAUR</t>
  </si>
  <si>
    <t>6730 6963 4131</t>
  </si>
  <si>
    <t>PRIYA</t>
  </si>
  <si>
    <t>DEVI</t>
  </si>
  <si>
    <t>GURPAL SINGH</t>
  </si>
  <si>
    <t>SUDESH KUMARI</t>
  </si>
  <si>
    <t>HAKAM RAM</t>
  </si>
  <si>
    <t>GURMEET KAUR</t>
  </si>
  <si>
    <t>5874 5365 9909</t>
  </si>
  <si>
    <t>HARMESH SINGH</t>
  </si>
  <si>
    <t>SALOCHANA DEVI</t>
  </si>
  <si>
    <t>5086 2407 8965</t>
  </si>
  <si>
    <t xml:space="preserve">DEPENDER </t>
  </si>
  <si>
    <t xml:space="preserve">NISHANT </t>
  </si>
  <si>
    <t>HEM RAJ</t>
  </si>
  <si>
    <t xml:space="preserve">ARJUN </t>
  </si>
  <si>
    <t>HET RAM</t>
  </si>
  <si>
    <t>NARDA</t>
  </si>
  <si>
    <t>7655 1861 4760</t>
  </si>
  <si>
    <t>MANISHA</t>
  </si>
  <si>
    <t>DHIMAN</t>
  </si>
  <si>
    <t>INDERJEET KUMAR</t>
  </si>
  <si>
    <t>SONIA DHIMAN</t>
  </si>
  <si>
    <t>8298 7357 0465</t>
  </si>
  <si>
    <t xml:space="preserve">SAURABH </t>
  </si>
  <si>
    <t>INGLESHWAR YADAV</t>
  </si>
  <si>
    <t>KIRAN DEVI</t>
  </si>
  <si>
    <t>3241 6645  8473</t>
  </si>
  <si>
    <t>DINESH</t>
  </si>
  <si>
    <t>JAGAN NATH</t>
  </si>
  <si>
    <t>SHEELA DEVI</t>
  </si>
  <si>
    <t>4628 6522 1045</t>
  </si>
  <si>
    <t xml:space="preserve">SHIKHAR </t>
  </si>
  <si>
    <t xml:space="preserve">MISHRA </t>
  </si>
  <si>
    <t>JAGDISH MISHRA</t>
  </si>
  <si>
    <t>SHAKUNTLA DEVI</t>
  </si>
  <si>
    <t>6387 6104 3005</t>
  </si>
  <si>
    <t>DHARMVEER</t>
  </si>
  <si>
    <t>JAGROOP SINGH</t>
  </si>
  <si>
    <t>USHA DEVI</t>
  </si>
  <si>
    <t>2299 5568 3616</t>
  </si>
  <si>
    <t>SUKHRAJ</t>
  </si>
  <si>
    <t>JARNAIL SINGH</t>
  </si>
  <si>
    <t>SUSHIL KAUR</t>
  </si>
  <si>
    <t>7148 9669 4639</t>
  </si>
  <si>
    <t xml:space="preserve">AJAY </t>
  </si>
  <si>
    <t xml:space="preserve">JEET RAM </t>
  </si>
  <si>
    <t>PALAK</t>
  </si>
  <si>
    <t>SEEMA</t>
  </si>
  <si>
    <t>9091 7402 4020</t>
  </si>
  <si>
    <t xml:space="preserve">HITESH </t>
  </si>
  <si>
    <t>JILAJEET SINGH</t>
  </si>
  <si>
    <t>REENA SINGH</t>
  </si>
  <si>
    <t>3372 1097 3685</t>
  </si>
  <si>
    <t xml:space="preserve">ANKITA </t>
  </si>
  <si>
    <t>JOGINDER SINGH</t>
  </si>
  <si>
    <t>8061 7440 1501</t>
  </si>
  <si>
    <t>KIRAN KUMAR</t>
  </si>
  <si>
    <t>MEENA DEVI</t>
  </si>
  <si>
    <t>5914 5095 8044</t>
  </si>
  <si>
    <t xml:space="preserve">SATYAM </t>
  </si>
  <si>
    <t xml:space="preserve">DIXIT </t>
  </si>
  <si>
    <t xml:space="preserve">KRISHNA NAND DIXIT </t>
  </si>
  <si>
    <t>KAMANA DIXIT</t>
  </si>
  <si>
    <t xml:space="preserve">7192 2515 3911 </t>
  </si>
  <si>
    <t xml:space="preserve">ANKIT </t>
  </si>
  <si>
    <t>SAINI</t>
  </si>
  <si>
    <t xml:space="preserve">MEENA </t>
  </si>
  <si>
    <t>2724 8164 3131</t>
  </si>
  <si>
    <t>KULDEEP SHARMA</t>
  </si>
  <si>
    <t>BABLI DEVI</t>
  </si>
  <si>
    <t>5299 8578 7640</t>
  </si>
  <si>
    <t xml:space="preserve">ADARSH </t>
  </si>
  <si>
    <t>LAL BABU PRASAD</t>
  </si>
  <si>
    <t>SUMAN DEVI</t>
  </si>
  <si>
    <t xml:space="preserve">2765 5907 4635 </t>
  </si>
  <si>
    <t>RAJA</t>
  </si>
  <si>
    <t>LAL YADAV</t>
  </si>
  <si>
    <t>CHANCHAL DEVI</t>
  </si>
  <si>
    <t>5466 9304 1168</t>
  </si>
  <si>
    <t>SUHANI</t>
  </si>
  <si>
    <t>LALLAN OJHA</t>
  </si>
  <si>
    <t xml:space="preserve">KIRAN </t>
  </si>
  <si>
    <t>GEN</t>
  </si>
  <si>
    <t>6773 8348 7944</t>
  </si>
  <si>
    <t xml:space="preserve">RIDHI </t>
  </si>
  <si>
    <t xml:space="preserve">KAPOOR </t>
  </si>
  <si>
    <t xml:space="preserve">SURAJ PRAKSH </t>
  </si>
  <si>
    <t>POONAM</t>
  </si>
  <si>
    <t>22UPH048</t>
  </si>
  <si>
    <t>22UPH050</t>
  </si>
  <si>
    <t>22UPH051</t>
  </si>
  <si>
    <t>22UPH052</t>
  </si>
  <si>
    <t>22UPH054</t>
  </si>
  <si>
    <t>22UPH055</t>
  </si>
  <si>
    <t>2435 4314 7140</t>
  </si>
  <si>
    <t xml:space="preserve">ROHIT </t>
  </si>
  <si>
    <t>KAMAR</t>
  </si>
  <si>
    <t>MADAN LAL</t>
  </si>
  <si>
    <t>SANTOSH KUMARI</t>
  </si>
  <si>
    <t>2064 3402 6756</t>
  </si>
  <si>
    <t>SHIVANI</t>
  </si>
  <si>
    <t>MAHESH KUMAR</t>
  </si>
  <si>
    <t>AMAN</t>
  </si>
  <si>
    <t>MAKHAN SINGH</t>
  </si>
  <si>
    <t>PRAVEEN KAUR</t>
  </si>
  <si>
    <t>7964 1608 0315</t>
  </si>
  <si>
    <t>ARPITA</t>
  </si>
  <si>
    <t>MANMOHAN KUMAR</t>
  </si>
  <si>
    <t>KAMLESH</t>
  </si>
  <si>
    <t xml:space="preserve">8577 4429 0547 </t>
  </si>
  <si>
    <t xml:space="preserve">MANISH </t>
  </si>
  <si>
    <t>MANOJ KUMAR RAM</t>
  </si>
  <si>
    <t>MANISHA DEVI</t>
  </si>
  <si>
    <t>7595 5965 7284</t>
  </si>
  <si>
    <t>MADHVI</t>
  </si>
  <si>
    <t>MOHAN PARASD</t>
  </si>
  <si>
    <t>KIRAN</t>
  </si>
  <si>
    <t>7943 4538 2445</t>
  </si>
  <si>
    <t>KUNAL</t>
  </si>
  <si>
    <t>REKHA DEVI</t>
  </si>
  <si>
    <t>9388 9821 6769</t>
  </si>
  <si>
    <t>PUMMY</t>
  </si>
  <si>
    <t>KUMARI</t>
  </si>
  <si>
    <t>MURLIDHAR MISHRA</t>
  </si>
  <si>
    <t>RITA DEVI</t>
  </si>
  <si>
    <t>22UPH056</t>
  </si>
  <si>
    <t>22UPH057</t>
  </si>
  <si>
    <t>22UPH058</t>
  </si>
  <si>
    <t>22UPH059</t>
  </si>
  <si>
    <t>22UPH060</t>
  </si>
  <si>
    <t>22UPH062</t>
  </si>
  <si>
    <t>6367 7260 4135</t>
  </si>
  <si>
    <t>MAHESH</t>
  </si>
  <si>
    <t>NAM DEV</t>
  </si>
  <si>
    <t>MAMTA DEVI</t>
  </si>
  <si>
    <t>8583 6668 9712</t>
  </si>
  <si>
    <t>22UPH063</t>
  </si>
  <si>
    <t>22UPH064</t>
  </si>
  <si>
    <t>22UPH065</t>
  </si>
  <si>
    <t>22UPH066</t>
  </si>
  <si>
    <t>22UPH067</t>
  </si>
  <si>
    <t>22UPH068</t>
  </si>
  <si>
    <t>22UPH069</t>
  </si>
  <si>
    <t>22UPH070</t>
  </si>
  <si>
    <t>22UPH071</t>
  </si>
  <si>
    <t>22UPH072</t>
  </si>
  <si>
    <t>22UPH074</t>
  </si>
  <si>
    <t>22UPH075</t>
  </si>
  <si>
    <t>22UPH076</t>
  </si>
  <si>
    <t>22UPH077</t>
  </si>
  <si>
    <t>22UPH078</t>
  </si>
  <si>
    <t>22UPH079</t>
  </si>
  <si>
    <t>22UPH080</t>
  </si>
  <si>
    <t>22UPH082</t>
  </si>
  <si>
    <t>22UPH083</t>
  </si>
  <si>
    <t>22UPH084</t>
  </si>
  <si>
    <t>22UPH085</t>
  </si>
  <si>
    <t>22UPH086</t>
  </si>
  <si>
    <t>22UPH087</t>
  </si>
  <si>
    <t>22UPH089</t>
  </si>
  <si>
    <t>22UPH090</t>
  </si>
  <si>
    <t>22UPH091</t>
  </si>
  <si>
    <t>22UPH092</t>
  </si>
  <si>
    <t>22UPH093</t>
  </si>
  <si>
    <t>22UPH094</t>
  </si>
  <si>
    <t>22UPH095</t>
  </si>
  <si>
    <t>22UPH097</t>
  </si>
  <si>
    <t>22UPH098</t>
  </si>
  <si>
    <t>22UPH099</t>
  </si>
  <si>
    <t>22UPH100</t>
  </si>
  <si>
    <t>22UPH101</t>
  </si>
  <si>
    <t>22UPH102</t>
  </si>
  <si>
    <t>22UPH103</t>
  </si>
  <si>
    <t>22UPH104</t>
  </si>
  <si>
    <t>22UPH106</t>
  </si>
  <si>
    <t>22UPH107</t>
  </si>
  <si>
    <t>22UPH108</t>
  </si>
  <si>
    <t>22UPH109</t>
  </si>
  <si>
    <t>22UPH110</t>
  </si>
  <si>
    <t>22UPH111</t>
  </si>
  <si>
    <t>22UPH112</t>
  </si>
  <si>
    <t>22UPH113</t>
  </si>
  <si>
    <t>22UPH114</t>
  </si>
  <si>
    <t>ANSARI</t>
  </si>
  <si>
    <t>MD. MANSUR ANSARI</t>
  </si>
  <si>
    <t>ANWARI BEGUM</t>
  </si>
  <si>
    <t>NEPAL</t>
  </si>
  <si>
    <t>NARESH KUMAR</t>
  </si>
  <si>
    <t xml:space="preserve">KIRAN VERMA </t>
  </si>
  <si>
    <t>8719 8769 2540</t>
  </si>
  <si>
    <t>SWAPNIL</t>
  </si>
  <si>
    <t>NEEL KAMAL CHANDEL</t>
  </si>
  <si>
    <t>KARAMJEET KAUR</t>
  </si>
  <si>
    <t>2776 4058 8421</t>
  </si>
  <si>
    <t xml:space="preserve">VEDIKA </t>
  </si>
  <si>
    <t>NEELKANTH KAPOOR</t>
  </si>
  <si>
    <t>JYOTI KAPOOR</t>
  </si>
  <si>
    <t xml:space="preserve">AMBIKA </t>
  </si>
  <si>
    <t xml:space="preserve">PARMAJEET </t>
  </si>
  <si>
    <t>OMLATA</t>
  </si>
  <si>
    <t xml:space="preserve">DIVYA </t>
  </si>
  <si>
    <t>PRAVEEN SEHGAL</t>
  </si>
  <si>
    <t>DASHODA SEHGAL</t>
  </si>
  <si>
    <t>2699 1276 9718</t>
  </si>
  <si>
    <t xml:space="preserve">ANAND </t>
  </si>
  <si>
    <t>SUMAN</t>
  </si>
  <si>
    <t>PRABHAT KUMAR</t>
  </si>
  <si>
    <t>SARITA DEVI</t>
  </si>
  <si>
    <t>3521 7156 1275</t>
  </si>
  <si>
    <t>GOVIND</t>
  </si>
  <si>
    <t>KHAJURIA</t>
  </si>
  <si>
    <t xml:space="preserve">PARDEEP KHAJURIA </t>
  </si>
  <si>
    <t>REKHA SHARMA</t>
  </si>
  <si>
    <t>6989 6068 5025</t>
  </si>
  <si>
    <t>ANAND</t>
  </si>
  <si>
    <t>NITU DEVI</t>
  </si>
  <si>
    <t>8179 9741 3615</t>
  </si>
  <si>
    <t xml:space="preserve">SAKSHI </t>
  </si>
  <si>
    <t>NEELAM THAKUR</t>
  </si>
  <si>
    <t>4547 9880 4131</t>
  </si>
  <si>
    <t xml:space="preserve">DHRUV </t>
  </si>
  <si>
    <t>CHOPRA</t>
  </si>
  <si>
    <t>RAGHUBIR SINGH</t>
  </si>
  <si>
    <t>POOJA DEVI</t>
  </si>
  <si>
    <t>3268 0782 8533</t>
  </si>
  <si>
    <t>PRAKRIT</t>
  </si>
  <si>
    <t>RAJESH BHARDWAJ</t>
  </si>
  <si>
    <t>KUMARI SIKHA</t>
  </si>
  <si>
    <t>5530 7186 5566</t>
  </si>
  <si>
    <t xml:space="preserve">RAJVIR </t>
  </si>
  <si>
    <t>GEETA DEVI</t>
  </si>
  <si>
    <t>7953 5468 3769</t>
  </si>
  <si>
    <t>SHRUTI</t>
  </si>
  <si>
    <t>GUPTA</t>
  </si>
  <si>
    <t>RAKESH HIRALAL GUPTA</t>
  </si>
  <si>
    <t>RUPA GUPTA</t>
  </si>
  <si>
    <t>6431 0218 6245</t>
  </si>
  <si>
    <t>DIVYANSHI</t>
  </si>
  <si>
    <t>GAURAV</t>
  </si>
  <si>
    <t>VEENA DEVI</t>
  </si>
  <si>
    <t>2412 2143 7878</t>
  </si>
  <si>
    <t>DUVEDI</t>
  </si>
  <si>
    <t>RAMAN DUVEDI</t>
  </si>
  <si>
    <t>NEELAM DUVEDI</t>
  </si>
  <si>
    <t>VINEET</t>
  </si>
  <si>
    <t>SACHIN</t>
  </si>
  <si>
    <t>RAMPLA</t>
  </si>
  <si>
    <t>URMILA</t>
  </si>
  <si>
    <t>6558 1189 5068</t>
  </si>
  <si>
    <t>TANISH</t>
  </si>
  <si>
    <t>RANJEET SINGH</t>
  </si>
  <si>
    <t>SUNITA DEVI</t>
  </si>
  <si>
    <t>5031 1447 8556</t>
  </si>
  <si>
    <t>KARAN</t>
  </si>
  <si>
    <t>RASHPAL SINGH</t>
  </si>
  <si>
    <t>KAMLESH KUMARI</t>
  </si>
  <si>
    <t>2066 5821 9098</t>
  </si>
  <si>
    <t>TANIYA</t>
  </si>
  <si>
    <t>RAVINDER KUMAR</t>
  </si>
  <si>
    <t>NISHA DEVI</t>
  </si>
  <si>
    <t>5419 5886 3440</t>
  </si>
  <si>
    <t xml:space="preserve">YASHPREET </t>
  </si>
  <si>
    <t>SWARN KAUR</t>
  </si>
  <si>
    <t>4989 7881 9043</t>
  </si>
  <si>
    <t>MONIKA</t>
  </si>
  <si>
    <t>ROSHAN LAL</t>
  </si>
  <si>
    <t>7054 8190 8647</t>
  </si>
  <si>
    <t xml:space="preserve">KARAN </t>
  </si>
  <si>
    <t>NEGI</t>
  </si>
  <si>
    <t>SANJEEV KUMAR NEGI</t>
  </si>
  <si>
    <t>5429 6205 5328</t>
  </si>
  <si>
    <t>SANTOSH KUMAR</t>
  </si>
  <si>
    <t>LATA KUMARI</t>
  </si>
  <si>
    <t>4850 7441 1861</t>
  </si>
  <si>
    <t>UPADHYAY</t>
  </si>
  <si>
    <t>NAGENDRA UPADHYAY</t>
  </si>
  <si>
    <t>RANJU DEVI</t>
  </si>
  <si>
    <t>2655 36022844</t>
  </si>
  <si>
    <t xml:space="preserve">MOHIT </t>
  </si>
  <si>
    <t>BALJEET DHIMAN</t>
  </si>
  <si>
    <t xml:space="preserve">GRUMEET </t>
  </si>
  <si>
    <t>5625 8414 2055</t>
  </si>
  <si>
    <t>ARCHANA</t>
  </si>
  <si>
    <t>BISHWA NATH</t>
  </si>
  <si>
    <t>4380 0448 3410</t>
  </si>
  <si>
    <t xml:space="preserve">VIVEK </t>
  </si>
  <si>
    <t>PANDEY</t>
  </si>
  <si>
    <t>SHATRUGHAN PANDEY</t>
  </si>
  <si>
    <t>KANCHAN PANDEY</t>
  </si>
  <si>
    <t>9534 4615 5018</t>
  </si>
  <si>
    <t>RAMA KUMARI</t>
  </si>
  <si>
    <t>2514 9789 1915</t>
  </si>
  <si>
    <t xml:space="preserve">SIMRANJEET </t>
  </si>
  <si>
    <t>KAUR</t>
  </si>
  <si>
    <t>6296 2024 6176</t>
  </si>
  <si>
    <t>RUPANSHU</t>
  </si>
  <si>
    <t>DAHIYA</t>
  </si>
  <si>
    <t>SHUKRAMPAL SINGH DAHIYA</t>
  </si>
  <si>
    <t>POONAM DAHIYA</t>
  </si>
  <si>
    <t>8913 2330 4907</t>
  </si>
  <si>
    <t>PHOOL WATI</t>
  </si>
  <si>
    <t xml:space="preserve">HARSH </t>
  </si>
  <si>
    <t>SUNIL KUMAR</t>
  </si>
  <si>
    <t>PINKI KUMARI</t>
  </si>
  <si>
    <t xml:space="preserve">AYUSHI </t>
  </si>
  <si>
    <t>VERMA</t>
  </si>
  <si>
    <t>RITTU</t>
  </si>
  <si>
    <t>SHIVAM</t>
  </si>
  <si>
    <t>3430 7285 3212</t>
  </si>
  <si>
    <t xml:space="preserve">KARTIK </t>
  </si>
  <si>
    <t>SETHI</t>
  </si>
  <si>
    <t>SUNIL KUMAR SETHI</t>
  </si>
  <si>
    <t>KANCHAN SETHI</t>
  </si>
  <si>
    <t>6381 9474 3603</t>
  </si>
  <si>
    <t xml:space="preserve">SUMIT </t>
  </si>
  <si>
    <t>SUNITA THAKUR</t>
  </si>
  <si>
    <t>9453 5227 4959</t>
  </si>
  <si>
    <t>SAURAV</t>
  </si>
  <si>
    <t>SURENDER SINGH</t>
  </si>
  <si>
    <t>SAROJ DEVI</t>
  </si>
  <si>
    <t>7852 3104 5385</t>
  </si>
  <si>
    <t>SHYAM NANDAN KUMAR</t>
  </si>
  <si>
    <t>BINU DEVI</t>
  </si>
  <si>
    <t>5365 0076 4675</t>
  </si>
  <si>
    <t>TARSEM LAL</t>
  </si>
  <si>
    <t>RAJNI SHARMA</t>
  </si>
  <si>
    <t>7504 1278 2057</t>
  </si>
  <si>
    <t xml:space="preserve">ANAMIKA </t>
  </si>
  <si>
    <t>VIDYA SAGAR</t>
  </si>
  <si>
    <t>KANTA DEVI</t>
  </si>
  <si>
    <t>8120 4044 7660</t>
  </si>
  <si>
    <t>KANIKA</t>
  </si>
  <si>
    <t>VIJAY KUMAR</t>
  </si>
  <si>
    <t>KUKI DEVI</t>
  </si>
  <si>
    <t>7041 5499 9336</t>
  </si>
  <si>
    <t>NANDINI</t>
  </si>
  <si>
    <t>UMESH KUMARI</t>
  </si>
  <si>
    <t>5823 7420 0542</t>
  </si>
  <si>
    <t>SANJANA</t>
  </si>
  <si>
    <t>BANDNA KUMARI</t>
  </si>
  <si>
    <t>4348 0523 2831</t>
  </si>
  <si>
    <t>NAVDEEP</t>
  </si>
  <si>
    <t>DALIP SINGH</t>
  </si>
  <si>
    <t>USHA KALIA</t>
  </si>
  <si>
    <t>6479 0921 1676</t>
  </si>
  <si>
    <t>SOUMODIP</t>
  </si>
  <si>
    <t>PAL</t>
  </si>
  <si>
    <t>MONILAL PAL</t>
  </si>
  <si>
    <t>RINKU PAPL</t>
  </si>
  <si>
    <t>4810 6022 3049</t>
  </si>
  <si>
    <t xml:space="preserve">RUCHI </t>
  </si>
  <si>
    <t>SANJAY PANDEY</t>
  </si>
  <si>
    <t>SANGEETA PANDEY</t>
  </si>
  <si>
    <t>6313 7390 4836</t>
  </si>
  <si>
    <t>SUSHMA DEVI</t>
  </si>
  <si>
    <t>2341 6430 3726</t>
  </si>
  <si>
    <t>KRITTIKA</t>
  </si>
  <si>
    <t>AJAY SHARMA</t>
  </si>
  <si>
    <t>MISHTHA SHARMA</t>
  </si>
  <si>
    <t>22UPH115</t>
  </si>
  <si>
    <t>22UPH116</t>
  </si>
  <si>
    <t>22UPH117</t>
  </si>
  <si>
    <t>22UPH118</t>
  </si>
  <si>
    <t>22UPH119</t>
  </si>
  <si>
    <t>22UPH120</t>
  </si>
  <si>
    <t>22UPH121</t>
  </si>
  <si>
    <t>22UPH122</t>
  </si>
  <si>
    <t>22UPH123</t>
  </si>
  <si>
    <t>22UPH124</t>
  </si>
  <si>
    <t>22UPH125</t>
  </si>
  <si>
    <t>22UPH126</t>
  </si>
  <si>
    <t>22UPH127</t>
  </si>
  <si>
    <t>8441 7242 5217</t>
  </si>
  <si>
    <t xml:space="preserve">RAJ </t>
  </si>
  <si>
    <t>JITENDRA KUMAR SINGH</t>
  </si>
  <si>
    <t>TANUJA DEVI</t>
  </si>
  <si>
    <t>8965 3676 5401</t>
  </si>
  <si>
    <t xml:space="preserve">PRANJAL </t>
  </si>
  <si>
    <t>SHYAM KUMAR</t>
  </si>
  <si>
    <t>AMRITA KUMARI</t>
  </si>
  <si>
    <t>3332 7848 4114</t>
  </si>
  <si>
    <t>ANTRA</t>
  </si>
  <si>
    <t>TARUN SHARMA</t>
  </si>
  <si>
    <t>ANUPAMA SHARMA</t>
  </si>
  <si>
    <t>7196 9184 6895</t>
  </si>
  <si>
    <t xml:space="preserve">NEELAM KUMARI </t>
  </si>
  <si>
    <t>4960 7378 4524</t>
  </si>
  <si>
    <t>ABHIMANYU</t>
  </si>
  <si>
    <t>SANJAY SHARMA</t>
  </si>
  <si>
    <t>2252 2726 5159</t>
  </si>
  <si>
    <t xml:space="preserve">YOGISHWAR </t>
  </si>
  <si>
    <t>ZALAM SINGH</t>
  </si>
  <si>
    <t>SUMITRA DEVI</t>
  </si>
  <si>
    <t>2402 3180 0429</t>
  </si>
  <si>
    <t>PARBEJ</t>
  </si>
  <si>
    <t>MEENA KUMARI</t>
  </si>
  <si>
    <t>8340 2840 3193</t>
  </si>
  <si>
    <t xml:space="preserve">ANMOL </t>
  </si>
  <si>
    <t>DOGRA</t>
  </si>
  <si>
    <t>ASHISH DOGRA</t>
  </si>
  <si>
    <t>4763 0056 4555</t>
  </si>
  <si>
    <t xml:space="preserve">ANIL </t>
  </si>
  <si>
    <t>SURINDER SINGH</t>
  </si>
  <si>
    <t xml:space="preserve">JASWINDER KAUR </t>
  </si>
  <si>
    <t>5615 0148 7699</t>
  </si>
  <si>
    <t>SANJAY JHA</t>
  </si>
  <si>
    <t>BABITA DEVI</t>
  </si>
  <si>
    <t>2380 6515 2250</t>
  </si>
  <si>
    <t>SWETA</t>
  </si>
  <si>
    <t>TRIPTA DEVI</t>
  </si>
  <si>
    <t>8916 4011 9289</t>
  </si>
  <si>
    <t xml:space="preserve">KATOCH </t>
  </si>
  <si>
    <t>JASWANT SINGH KATOCH</t>
  </si>
  <si>
    <t>SHESHAN DEVI</t>
  </si>
  <si>
    <t>6655 2440 7283</t>
  </si>
  <si>
    <t>B PHARMACY (LEET )</t>
  </si>
  <si>
    <t>ASHA</t>
  </si>
  <si>
    <t>AVTAR SINGH</t>
  </si>
  <si>
    <t>22LPH002</t>
  </si>
  <si>
    <t>22LPH003</t>
  </si>
  <si>
    <t>22LPH004</t>
  </si>
  <si>
    <t>22LPH005</t>
  </si>
  <si>
    <t>22LPH006</t>
  </si>
  <si>
    <t>DIGVIJAY SINGH</t>
  </si>
  <si>
    <t>8513 5171 7368</t>
  </si>
  <si>
    <t xml:space="preserve">CHANDRA </t>
  </si>
  <si>
    <t xml:space="preserve">PRATAP </t>
  </si>
  <si>
    <t xml:space="preserve">ARVIND KUMAR SINGH </t>
  </si>
  <si>
    <t>BINDU SINGH</t>
  </si>
  <si>
    <t xml:space="preserve">5445 8700 7850 </t>
  </si>
  <si>
    <t>VINOD</t>
  </si>
  <si>
    <t>SOHANLAL</t>
  </si>
  <si>
    <t>4158 2481 7730</t>
  </si>
  <si>
    <t xml:space="preserve">LALIT </t>
  </si>
  <si>
    <t>GURNAM SINGH</t>
  </si>
  <si>
    <t>BHOLI DEVI</t>
  </si>
  <si>
    <t>8532 1854 9889</t>
  </si>
  <si>
    <t xml:space="preserve">VISHAL </t>
  </si>
  <si>
    <t>LAL CHAND</t>
  </si>
  <si>
    <t>6773 1205 4416</t>
  </si>
  <si>
    <t>PROMILA DEVI</t>
  </si>
  <si>
    <t>22LPH007</t>
  </si>
  <si>
    <t xml:space="preserve">URVASHI </t>
  </si>
  <si>
    <t>BANJADE</t>
  </si>
  <si>
    <t>SHOBHAKAR BANJADE</t>
  </si>
  <si>
    <t xml:space="preserve">BALRAM </t>
  </si>
  <si>
    <t>ADITYA KUMAR MISHRA</t>
  </si>
  <si>
    <t>KUMKUM DEVI</t>
  </si>
  <si>
    <t>22DIP001</t>
  </si>
  <si>
    <t>22DIP002</t>
  </si>
  <si>
    <t>22DIP003</t>
  </si>
  <si>
    <t>22DIP004</t>
  </si>
  <si>
    <t>22DIP005</t>
  </si>
  <si>
    <t>22DIP006</t>
  </si>
  <si>
    <t>22DIP007</t>
  </si>
  <si>
    <t>22DIP008</t>
  </si>
  <si>
    <t>22DIP009</t>
  </si>
  <si>
    <t>22DIP010</t>
  </si>
  <si>
    <t>22DIP011</t>
  </si>
  <si>
    <t>22DIP012</t>
  </si>
  <si>
    <t>22DIP013</t>
  </si>
  <si>
    <t>22DIP014</t>
  </si>
  <si>
    <t>22DIP015</t>
  </si>
  <si>
    <t>8580 2195 9887</t>
  </si>
  <si>
    <t xml:space="preserve">SAHIL </t>
  </si>
  <si>
    <t>ASHWANI KUMAR</t>
  </si>
  <si>
    <t>5476 1514 7558</t>
  </si>
  <si>
    <t>BABU</t>
  </si>
  <si>
    <t>9645 9296 5076</t>
  </si>
  <si>
    <t>BALBINDER SINGH</t>
  </si>
  <si>
    <t>NARINDER KAUR</t>
  </si>
  <si>
    <t>7126 4515 4921</t>
  </si>
  <si>
    <t>22MPH001</t>
  </si>
  <si>
    <t xml:space="preserve">KM </t>
  </si>
  <si>
    <t xml:space="preserve">SHASHI </t>
  </si>
  <si>
    <t>BHROSHA RAM GAIROLA</t>
  </si>
  <si>
    <t>SUDHA DEVI</t>
  </si>
  <si>
    <t>RUPALI</t>
  </si>
  <si>
    <t>BIR SINGH THAKUR</t>
  </si>
  <si>
    <t>NEELAM DEVI</t>
  </si>
  <si>
    <t>4465 0880 8609</t>
  </si>
  <si>
    <t xml:space="preserve">SIMRAN </t>
  </si>
  <si>
    <t>DARSHAN SINGH</t>
  </si>
  <si>
    <t>RAM PYARI</t>
  </si>
  <si>
    <t>7032 4828 2698</t>
  </si>
  <si>
    <t>RISHAV</t>
  </si>
  <si>
    <t>DEEPAK KUMAR RAI</t>
  </si>
  <si>
    <t>SANDHYA DEVI</t>
  </si>
  <si>
    <t xml:space="preserve">RAJAT </t>
  </si>
  <si>
    <t>DEVENDER SINGH</t>
  </si>
  <si>
    <t>6649 6990 4703</t>
  </si>
  <si>
    <t>CHANDEL</t>
  </si>
  <si>
    <t>DHARAM SINGH</t>
  </si>
  <si>
    <t>HEMA DEVI</t>
  </si>
  <si>
    <t>3681 6150 0119</t>
  </si>
  <si>
    <t xml:space="preserve">KAJAL </t>
  </si>
  <si>
    <t>DIDAR SINGH</t>
  </si>
  <si>
    <t>SAVITRI DEVI</t>
  </si>
  <si>
    <t>2733 5163 5478</t>
  </si>
  <si>
    <t xml:space="preserve">RITIKA </t>
  </si>
  <si>
    <t>BHANDHARI</t>
  </si>
  <si>
    <t>GANGA RAM</t>
  </si>
  <si>
    <t>PREM LATA</t>
  </si>
  <si>
    <t>8248 4215 5404</t>
  </si>
  <si>
    <t>TANISHA</t>
  </si>
  <si>
    <t>HARI OM</t>
  </si>
  <si>
    <t>SONI</t>
  </si>
  <si>
    <t>8087 2885 8996</t>
  </si>
  <si>
    <t>HUSAN CHAND</t>
  </si>
  <si>
    <t>USHA</t>
  </si>
  <si>
    <t>7598 4439 1556</t>
  </si>
  <si>
    <t>22DIP016</t>
  </si>
  <si>
    <t>22DIP017</t>
  </si>
  <si>
    <t>22DIP018</t>
  </si>
  <si>
    <t>22DIP019</t>
  </si>
  <si>
    <t>22DIP020</t>
  </si>
  <si>
    <t xml:space="preserve">RANJEET </t>
  </si>
  <si>
    <t xml:space="preserve">KARAM CHAND </t>
  </si>
  <si>
    <t>BAGGO DEVI</t>
  </si>
  <si>
    <t>4010 3592 8863</t>
  </si>
  <si>
    <t>YOGESH</t>
  </si>
  <si>
    <t xml:space="preserve">GURMITO </t>
  </si>
  <si>
    <t>7921 6656 8976</t>
  </si>
  <si>
    <t xml:space="preserve">MANOJ </t>
  </si>
  <si>
    <t xml:space="preserve">ANJALI </t>
  </si>
  <si>
    <t>MEWA LAL DAS</t>
  </si>
  <si>
    <t>7120 9806 5118</t>
  </si>
  <si>
    <t xml:space="preserve">SHABEENA </t>
  </si>
  <si>
    <t>BANO</t>
  </si>
  <si>
    <t>MOHD.MUSTAFA</t>
  </si>
  <si>
    <t>NAGEENA BANO</t>
  </si>
  <si>
    <t>MAYANK</t>
  </si>
  <si>
    <t>KUNTA DEVI</t>
  </si>
  <si>
    <t>2590 3228 9716</t>
  </si>
  <si>
    <t>ADITYA</t>
  </si>
  <si>
    <t>RAKESHWARI</t>
  </si>
  <si>
    <t>22DIP021</t>
  </si>
  <si>
    <t>22DIP022</t>
  </si>
  <si>
    <t>22DIP023</t>
  </si>
  <si>
    <t>22DIP024</t>
  </si>
  <si>
    <t>22DIP025</t>
  </si>
  <si>
    <t>22DIP026</t>
  </si>
  <si>
    <t>22DIP027</t>
  </si>
  <si>
    <t>8918 4620 8097</t>
  </si>
  <si>
    <t>PREM CHAND</t>
  </si>
  <si>
    <t>DURGAVATI</t>
  </si>
  <si>
    <t>8059 9642 7388</t>
  </si>
  <si>
    <t xml:space="preserve">AARTI </t>
  </si>
  <si>
    <t xml:space="preserve">PAL </t>
  </si>
  <si>
    <t>PREMCHNAD PAL</t>
  </si>
  <si>
    <t>KULWINDER</t>
  </si>
  <si>
    <t>9059 0584 5733</t>
  </si>
  <si>
    <t>BAWINDER</t>
  </si>
  <si>
    <t>LAJO DEVI</t>
  </si>
  <si>
    <t>6321 0136 1826</t>
  </si>
  <si>
    <t>PRERNA</t>
  </si>
  <si>
    <t>BHARDWAJ</t>
  </si>
  <si>
    <t>RAJ KUMAR BHARDWAJ</t>
  </si>
  <si>
    <t>SUNITA BHARDWAJ</t>
  </si>
  <si>
    <t>2920 8156 5061</t>
  </si>
  <si>
    <t>RAM LOK</t>
  </si>
  <si>
    <t>AMLO DEVI</t>
  </si>
  <si>
    <t>9233 0918 9499</t>
  </si>
  <si>
    <t xml:space="preserve">ASHWANI </t>
  </si>
  <si>
    <t>BEANT KAUR</t>
  </si>
  <si>
    <t>22DIP028</t>
  </si>
  <si>
    <t>22DIP029</t>
  </si>
  <si>
    <t>22DIP030</t>
  </si>
  <si>
    <t>22DIP031</t>
  </si>
  <si>
    <t>22DIP032</t>
  </si>
  <si>
    <t>22DIP033</t>
  </si>
  <si>
    <t>22DIP034</t>
  </si>
  <si>
    <t>22DIP035</t>
  </si>
  <si>
    <t>22DIP036</t>
  </si>
  <si>
    <t>22DIP037</t>
  </si>
  <si>
    <t>22DIP038</t>
  </si>
  <si>
    <t>22DIP039</t>
  </si>
  <si>
    <t>22DIP040</t>
  </si>
  <si>
    <t>6379 0380 7335</t>
  </si>
  <si>
    <t xml:space="preserve">YUVRAJ </t>
  </si>
  <si>
    <t>SANJAY KUMAR</t>
  </si>
  <si>
    <t xml:space="preserve">KRISHAN </t>
  </si>
  <si>
    <t>LAL</t>
  </si>
  <si>
    <t>SARVAN KUMAR</t>
  </si>
  <si>
    <t xml:space="preserve">MANDEEP </t>
  </si>
  <si>
    <t>SATPAL</t>
  </si>
  <si>
    <t>SURENDRA DEVI</t>
  </si>
  <si>
    <t>6643 5526 5314</t>
  </si>
  <si>
    <t>NAMRATA</t>
  </si>
  <si>
    <t>SHIV SINGH</t>
  </si>
  <si>
    <t>BIMLA DEVI</t>
  </si>
  <si>
    <t>2640 1574 9098</t>
  </si>
  <si>
    <t>SITA RAM</t>
  </si>
  <si>
    <t>BHOLA DEVI</t>
  </si>
  <si>
    <t>6146 9604 4835</t>
  </si>
  <si>
    <t>VIKAS</t>
  </si>
  <si>
    <t>SOHAN SINGH</t>
  </si>
  <si>
    <t>CHANDO DEVI</t>
  </si>
  <si>
    <t>7377 3687 6174</t>
  </si>
  <si>
    <t xml:space="preserve">HARESH </t>
  </si>
  <si>
    <t>YADAV</t>
  </si>
  <si>
    <t>SURENDRA YADAV</t>
  </si>
  <si>
    <t>SUBHAWATI DEVI</t>
  </si>
  <si>
    <t>3036 4122 6410</t>
  </si>
  <si>
    <t>LAU</t>
  </si>
  <si>
    <t>ANJANA DEVI</t>
  </si>
  <si>
    <t>9037 7316 9963</t>
  </si>
  <si>
    <t>MEENA</t>
  </si>
  <si>
    <t>CHOUDHARY</t>
  </si>
  <si>
    <t>TEK CHAND</t>
  </si>
  <si>
    <t>4732 0650 2057</t>
  </si>
  <si>
    <t>KRISHANA</t>
  </si>
  <si>
    <t>22DIP041</t>
  </si>
  <si>
    <t>8786 1130 9531</t>
  </si>
  <si>
    <t>NIKHIL</t>
  </si>
  <si>
    <t>RAKESH THAKUR</t>
  </si>
  <si>
    <t>PUSHPA DEVI</t>
  </si>
  <si>
    <t>8845 7814 5399</t>
  </si>
  <si>
    <t>RENU</t>
  </si>
  <si>
    <t>BALVEER SINGH</t>
  </si>
  <si>
    <t>KAMLESH DEVI</t>
  </si>
  <si>
    <t>2193 5296 3386</t>
  </si>
  <si>
    <t>BHUSHAN</t>
  </si>
  <si>
    <t>SHYAM CHANDRA YADAV</t>
  </si>
  <si>
    <t>SULEKHA DEVI</t>
  </si>
  <si>
    <t>7263 2377 3961</t>
  </si>
  <si>
    <t>22DIP042</t>
  </si>
  <si>
    <t>22DIP043</t>
  </si>
  <si>
    <t>22DIP044</t>
  </si>
  <si>
    <t>22DIP045</t>
  </si>
  <si>
    <t>BASANT RAM</t>
  </si>
  <si>
    <t>PAWNA DEVI</t>
  </si>
  <si>
    <t>4599 5639 8801</t>
  </si>
  <si>
    <t>22DIP047</t>
  </si>
  <si>
    <t>22DIP048</t>
  </si>
  <si>
    <t xml:space="preserve">MANPREET </t>
  </si>
  <si>
    <t>SURENDER PAL</t>
  </si>
  <si>
    <t>DHARAMJEET KAUR</t>
  </si>
  <si>
    <t>8533 2103 0839</t>
  </si>
  <si>
    <t>5248 8660 0081</t>
  </si>
  <si>
    <t>PAWAN</t>
  </si>
  <si>
    <t>CHINDO DEVI</t>
  </si>
  <si>
    <t>5654 4166 7121</t>
  </si>
  <si>
    <t>RAKESH</t>
  </si>
  <si>
    <t>7545 0686 9383</t>
  </si>
  <si>
    <t>GURDEEP</t>
  </si>
  <si>
    <t>CHARNO DEVI</t>
  </si>
  <si>
    <t>4976 9651 5433</t>
  </si>
  <si>
    <t>SAPNA KUMARI</t>
  </si>
  <si>
    <t>22UCS001</t>
  </si>
  <si>
    <t>22UCS002</t>
  </si>
  <si>
    <t>22UCS003</t>
  </si>
  <si>
    <t>22UCS004</t>
  </si>
  <si>
    <t>22UCS005</t>
  </si>
  <si>
    <t>22UCS006</t>
  </si>
  <si>
    <t>22UCS008</t>
  </si>
  <si>
    <t>22UCS009</t>
  </si>
  <si>
    <t>22UCS010</t>
  </si>
  <si>
    <t>22UCS012</t>
  </si>
  <si>
    <t>22UCS013</t>
  </si>
  <si>
    <t>22UCS014</t>
  </si>
  <si>
    <t>22UCS015</t>
  </si>
  <si>
    <t>22UCS016</t>
  </si>
  <si>
    <t>22UCS017</t>
  </si>
  <si>
    <t>22UCS018</t>
  </si>
  <si>
    <t>22UCS019</t>
  </si>
  <si>
    <t>22UCS020</t>
  </si>
  <si>
    <t>22UCS021</t>
  </si>
  <si>
    <t>22UCS022</t>
  </si>
  <si>
    <t>22UCS023</t>
  </si>
  <si>
    <t>22UCS024</t>
  </si>
  <si>
    <t>22UCS025</t>
  </si>
  <si>
    <t>22UCS026</t>
  </si>
  <si>
    <t>22UCS027</t>
  </si>
  <si>
    <t>22UCS028</t>
  </si>
  <si>
    <t>22UCS029</t>
  </si>
  <si>
    <t>22UCS030</t>
  </si>
  <si>
    <t>22UCS031</t>
  </si>
  <si>
    <t>22UCS032</t>
  </si>
  <si>
    <t>22UCS033</t>
  </si>
  <si>
    <t>22UCS034</t>
  </si>
  <si>
    <t>22UCS035</t>
  </si>
  <si>
    <t>22UCS036</t>
  </si>
  <si>
    <t>22UCS037</t>
  </si>
  <si>
    <t>22UCS038</t>
  </si>
  <si>
    <t>3486 4684 4964</t>
  </si>
  <si>
    <t xml:space="preserve">RASHIK </t>
  </si>
  <si>
    <t xml:space="preserve">RAJNI  </t>
  </si>
  <si>
    <t>2689 4135 2203</t>
  </si>
  <si>
    <t xml:space="preserve">ANISH </t>
  </si>
  <si>
    <t>ANOOP KUMAR</t>
  </si>
  <si>
    <t>SONU DEVI</t>
  </si>
  <si>
    <t>6863 1058 3071</t>
  </si>
  <si>
    <t xml:space="preserve">SURAJ </t>
  </si>
  <si>
    <t>ARJUN SINGH RANA</t>
  </si>
  <si>
    <t>8261 4008 8788</t>
  </si>
  <si>
    <t>ANUJ</t>
  </si>
  <si>
    <t>ARUN KUMAR GAUTAM</t>
  </si>
  <si>
    <t>NEETU SINGH</t>
  </si>
  <si>
    <t>9128 4111 8168</t>
  </si>
  <si>
    <t>NAMAN</t>
  </si>
  <si>
    <t>REENA SHARMA</t>
  </si>
  <si>
    <t>9923 1512 5950</t>
  </si>
  <si>
    <t>ARYAN</t>
  </si>
  <si>
    <t>NIRJALA DEVI</t>
  </si>
  <si>
    <t>7602 2191 5845</t>
  </si>
  <si>
    <t>PIYUSH</t>
  </si>
  <si>
    <t>VIMAL KUMAR SINGH</t>
  </si>
  <si>
    <t>VINITA DEVI</t>
  </si>
  <si>
    <t xml:space="preserve">SAMIR </t>
  </si>
  <si>
    <t>BHUSHAN CHAUDHARY</t>
  </si>
  <si>
    <t>JAYANTI DEVI</t>
  </si>
  <si>
    <t xml:space="preserve">SHIVANG </t>
  </si>
  <si>
    <t>BHATT</t>
  </si>
  <si>
    <t>DAVINDER KUMAR</t>
  </si>
  <si>
    <t>JYOTI BALA</t>
  </si>
  <si>
    <t>3701 3174 1656</t>
  </si>
  <si>
    <t>ANKUSH</t>
  </si>
  <si>
    <t>SUNITA</t>
  </si>
  <si>
    <t>7271 1751 2755</t>
  </si>
  <si>
    <t>DESHRAJ</t>
  </si>
  <si>
    <t>PAMILA</t>
  </si>
  <si>
    <t>8265 2984 2737</t>
  </si>
  <si>
    <t>UMESH</t>
  </si>
  <si>
    <t>DILA RAM</t>
  </si>
  <si>
    <t>SEETA</t>
  </si>
  <si>
    <t>3123 5290 7169</t>
  </si>
  <si>
    <t>DINESH KUMAR</t>
  </si>
  <si>
    <t>3576 2293 2729</t>
  </si>
  <si>
    <t>DINA NATH GUPTA</t>
  </si>
  <si>
    <t>SHANTI GUPTA</t>
  </si>
  <si>
    <t>6678 9919 8290</t>
  </si>
  <si>
    <t>HANSRAJ SHARMA</t>
  </si>
  <si>
    <t>KHARYAL</t>
  </si>
  <si>
    <t>INDERJEET</t>
  </si>
  <si>
    <t>TRIPTA</t>
  </si>
  <si>
    <t>7576 3072 0810</t>
  </si>
  <si>
    <t>HIMANSHU</t>
  </si>
  <si>
    <t>KHATRI</t>
  </si>
  <si>
    <t>JAGDISH KHATRI</t>
  </si>
  <si>
    <t>SUSHMA KHATRI</t>
  </si>
  <si>
    <t>5065 8793 1009</t>
  </si>
  <si>
    <t>4403 8703 2344</t>
  </si>
  <si>
    <t xml:space="preserve">ANSHUL </t>
  </si>
  <si>
    <t>SONU KUMARI</t>
  </si>
  <si>
    <t>5285 8846 8911</t>
  </si>
  <si>
    <t>KARMINDER SINGH</t>
  </si>
  <si>
    <t>ROSHANI DEVI</t>
  </si>
  <si>
    <t>7447 6601 6666</t>
  </si>
  <si>
    <t>RITESH</t>
  </si>
  <si>
    <t>PRASHAR</t>
  </si>
  <si>
    <t>KRISHAN KANT</t>
  </si>
  <si>
    <t>ANITA KUMARI</t>
  </si>
  <si>
    <t>3553 9659 5023</t>
  </si>
  <si>
    <t>TRIVENI</t>
  </si>
  <si>
    <t>PASWAN</t>
  </si>
  <si>
    <t>LALBAHADUR PASWAN</t>
  </si>
  <si>
    <t>URMILA DEVI</t>
  </si>
  <si>
    <t>5520 1208 1664</t>
  </si>
  <si>
    <t>MAHESH KUKREJA</t>
  </si>
  <si>
    <t>3749 9971 2347</t>
  </si>
  <si>
    <t>KAMAL</t>
  </si>
  <si>
    <t>KISHORE</t>
  </si>
  <si>
    <t>MANI  RAM</t>
  </si>
  <si>
    <t>YASHODHA DEVI</t>
  </si>
  <si>
    <t>4901 3491 5227</t>
  </si>
  <si>
    <t>SHUJAL</t>
  </si>
  <si>
    <t>MANN SINGH</t>
  </si>
  <si>
    <t>9067 1636 5409</t>
  </si>
  <si>
    <t>AYUSH</t>
  </si>
  <si>
    <t>MANOHAR SINGH</t>
  </si>
  <si>
    <t>4070 0939 2179</t>
  </si>
  <si>
    <t xml:space="preserve">SANSKAR </t>
  </si>
  <si>
    <t>BHALLA</t>
  </si>
  <si>
    <t xml:space="preserve">MANOJ BHALLA </t>
  </si>
  <si>
    <t>SAVITA ARORA</t>
  </si>
  <si>
    <t>2395 8756 6608</t>
  </si>
  <si>
    <t>HETTA</t>
  </si>
  <si>
    <t>MANOJ KUMAR</t>
  </si>
  <si>
    <t xml:space="preserve">ANITA HETTA </t>
  </si>
  <si>
    <t>6828 9644 3509</t>
  </si>
  <si>
    <t>SAKSHAM</t>
  </si>
  <si>
    <t>ROLAK</t>
  </si>
  <si>
    <t>MOTI SINGH</t>
  </si>
  <si>
    <t>SAROJ ROLAK</t>
  </si>
  <si>
    <t>8510 3277 3194</t>
  </si>
  <si>
    <t>MADHU</t>
  </si>
  <si>
    <t>KHUSHHAL CHAND</t>
  </si>
  <si>
    <t>VIMLA DEVI</t>
  </si>
  <si>
    <t>6201 0452 0417</t>
  </si>
  <si>
    <t>SUDHANSHU</t>
  </si>
  <si>
    <t>3184 0772 9538</t>
  </si>
  <si>
    <t>SAGAR</t>
  </si>
  <si>
    <t>NARINDER CHAND</t>
  </si>
  <si>
    <t xml:space="preserve">SUNITA </t>
  </si>
  <si>
    <t>8747 0692 0402</t>
  </si>
  <si>
    <t xml:space="preserve">KRISH </t>
  </si>
  <si>
    <t xml:space="preserve">PARVESH DOGRA </t>
  </si>
  <si>
    <t>LATA DOGRA</t>
  </si>
  <si>
    <t>RASHMA DEVI</t>
  </si>
  <si>
    <t>ANITA DEVI</t>
  </si>
  <si>
    <t>8223 5868 9471</t>
  </si>
  <si>
    <t>22UCS039</t>
  </si>
  <si>
    <t>22UCS040</t>
  </si>
  <si>
    <t>22UCS041</t>
  </si>
  <si>
    <t>22UCS042</t>
  </si>
  <si>
    <t>22UCS043</t>
  </si>
  <si>
    <t>22UCS044</t>
  </si>
  <si>
    <t>22UCS045</t>
  </si>
  <si>
    <t>22UCS046</t>
  </si>
  <si>
    <t>22UCS047</t>
  </si>
  <si>
    <t>22UCS048</t>
  </si>
  <si>
    <t>22UCS049</t>
  </si>
  <si>
    <t>22UCS050</t>
  </si>
  <si>
    <t>22UCS051</t>
  </si>
  <si>
    <t>SAKLANI</t>
  </si>
  <si>
    <t>PRAKASH CHAND</t>
  </si>
  <si>
    <t>3795 9967 7359</t>
  </si>
  <si>
    <t xml:space="preserve">AKSHITA </t>
  </si>
  <si>
    <t>PYARE LAL SHARMA</t>
  </si>
  <si>
    <t>RANJNA KUMARI</t>
  </si>
  <si>
    <t xml:space="preserve">4298 6731 6045 </t>
  </si>
  <si>
    <t xml:space="preserve">RAM KEWAL </t>
  </si>
  <si>
    <t>RANI DEVI</t>
  </si>
  <si>
    <t xml:space="preserve">BHAGYANARAYAN </t>
  </si>
  <si>
    <t>RAY</t>
  </si>
  <si>
    <t>RAM SHRESTHA RAY</t>
  </si>
  <si>
    <t>PRASAD</t>
  </si>
  <si>
    <t>KOIRI</t>
  </si>
  <si>
    <t>RAMESH PRASAD KOIRI</t>
  </si>
  <si>
    <t>RINA DEVI</t>
  </si>
  <si>
    <t>HARJINDER KAUR</t>
  </si>
  <si>
    <t>9731 6428 7289</t>
  </si>
  <si>
    <t>RAVI KUMAR</t>
  </si>
  <si>
    <t>SUNITA KUMARI</t>
  </si>
  <si>
    <t>2576 1309 0672</t>
  </si>
  <si>
    <t>TUSHAR</t>
  </si>
  <si>
    <t>SANJEEV DHIMAN</t>
  </si>
  <si>
    <t>SANTOSH DHIMAN</t>
  </si>
  <si>
    <t>7854 7022 9952</t>
  </si>
  <si>
    <t>PRASHANTMANI</t>
  </si>
  <si>
    <t>SANTOSH KUMAR SINGH</t>
  </si>
  <si>
    <t>6831 6091 6638</t>
  </si>
  <si>
    <t>CHADAK</t>
  </si>
  <si>
    <t xml:space="preserve">SHANTI SARUP </t>
  </si>
  <si>
    <t>4293 1122 7744</t>
  </si>
  <si>
    <t>SAPNA</t>
  </si>
  <si>
    <t>SUKHDEV</t>
  </si>
  <si>
    <t>SITA DEVI</t>
  </si>
  <si>
    <t>6937 3393 7451</t>
  </si>
  <si>
    <t>SAACHI</t>
  </si>
  <si>
    <t>SUMIT KUMAR GUPTA</t>
  </si>
  <si>
    <t>SONIKA RANI</t>
  </si>
  <si>
    <t>6842 1478 6330</t>
  </si>
  <si>
    <t>CHAUHAN</t>
  </si>
  <si>
    <t>SURUM SINGH</t>
  </si>
  <si>
    <t>7069 3327 9809</t>
  </si>
  <si>
    <t xml:space="preserve">SURAT RAM </t>
  </si>
  <si>
    <t>TEENA DEVI</t>
  </si>
  <si>
    <t>22UCS052</t>
  </si>
  <si>
    <t>22UCS053</t>
  </si>
  <si>
    <t>22UCS054</t>
  </si>
  <si>
    <t>22UCS055</t>
  </si>
  <si>
    <t>22UCS056</t>
  </si>
  <si>
    <t>22UCS057</t>
  </si>
  <si>
    <t>22UCS058</t>
  </si>
  <si>
    <t>9342 0380 8805</t>
  </si>
  <si>
    <t>VIJAYA</t>
  </si>
  <si>
    <t>PRAJAPATI</t>
  </si>
  <si>
    <t>SURENDRA PRAJAPATI</t>
  </si>
  <si>
    <t>DEVANTI PRAJAPATI</t>
  </si>
  <si>
    <t>3876 7947 1974</t>
  </si>
  <si>
    <t>BINDU VERMA</t>
  </si>
  <si>
    <t>5997 8950 0339</t>
  </si>
  <si>
    <t>ANJU THAKUR</t>
  </si>
  <si>
    <t>4217 4640 8774</t>
  </si>
  <si>
    <t>AQIB</t>
  </si>
  <si>
    <t>SHEKH</t>
  </si>
  <si>
    <t>TILATUMAR SIDDIQUE</t>
  </si>
  <si>
    <t>NAGMA BEGUM</t>
  </si>
  <si>
    <t>9086 4620 1000</t>
  </si>
  <si>
    <t>22UCS059</t>
  </si>
  <si>
    <t>22UCS060</t>
  </si>
  <si>
    <t>22UCS061</t>
  </si>
  <si>
    <t>22UCS062</t>
  </si>
  <si>
    <t>22UCS064</t>
  </si>
  <si>
    <t>22UCS065</t>
  </si>
  <si>
    <t>22UCS066</t>
  </si>
  <si>
    <t>22UCS067</t>
  </si>
  <si>
    <t>22UCS068</t>
  </si>
  <si>
    <t>22UCS069</t>
  </si>
  <si>
    <t>22UCS070</t>
  </si>
  <si>
    <t>ARIZ</t>
  </si>
  <si>
    <t>2778 8895 7309</t>
  </si>
  <si>
    <t>VEER SINGH</t>
  </si>
  <si>
    <t>LATA THAKUR</t>
  </si>
  <si>
    <t>7492 3656 1352</t>
  </si>
  <si>
    <t>VIJAY KUMAR SHARMA</t>
  </si>
  <si>
    <t>SHAKUNTALA</t>
  </si>
  <si>
    <t>7808 2579 6619</t>
  </si>
  <si>
    <t xml:space="preserve">HARSHIT </t>
  </si>
  <si>
    <t>VINEY KUMAR</t>
  </si>
  <si>
    <t>9556 1072 9206</t>
  </si>
  <si>
    <t>KHEMCHAND</t>
  </si>
  <si>
    <t>YADAV SINGH</t>
  </si>
  <si>
    <t>7171 5858 3439</t>
  </si>
  <si>
    <t>PRITHVI RAJ CHANDEL</t>
  </si>
  <si>
    <t>NEELAM CHANDEL</t>
  </si>
  <si>
    <t xml:space="preserve">4734 3444 9375 </t>
  </si>
  <si>
    <t>MRIDUL</t>
  </si>
  <si>
    <t>MAKKHAN LAL</t>
  </si>
  <si>
    <t>5726 7482 6870</t>
  </si>
  <si>
    <t>JAMAL</t>
  </si>
  <si>
    <t>AHMAD</t>
  </si>
  <si>
    <t>FARUKI</t>
  </si>
  <si>
    <t>FARUK AHMAD KHAN</t>
  </si>
  <si>
    <t>NURJAHA</t>
  </si>
  <si>
    <t>GIAN CHAND</t>
  </si>
  <si>
    <t>2128 0307 6321</t>
  </si>
  <si>
    <t>ADHISH</t>
  </si>
  <si>
    <t>BAL KRISHAN</t>
  </si>
  <si>
    <t>KAVITA</t>
  </si>
  <si>
    <t>7358 5965 4940</t>
  </si>
  <si>
    <t>SHIV</t>
  </si>
  <si>
    <t>3533 2135 8369</t>
  </si>
  <si>
    <t>KAVYA</t>
  </si>
  <si>
    <t>SANDAL</t>
  </si>
  <si>
    <t>KAMAL KUMAR SANDAL</t>
  </si>
  <si>
    <t xml:space="preserve">KUSUM </t>
  </si>
  <si>
    <t xml:space="preserve">3906 5036 4340 </t>
  </si>
  <si>
    <t>ARPIT</t>
  </si>
  <si>
    <t>SUDESH</t>
  </si>
  <si>
    <t>22UCS071</t>
  </si>
  <si>
    <t>22UCS072</t>
  </si>
  <si>
    <t>22UCS073</t>
  </si>
  <si>
    <t>22UCS074</t>
  </si>
  <si>
    <t>22UCS075</t>
  </si>
  <si>
    <t>2732 2278 7780</t>
  </si>
  <si>
    <t xml:space="preserve">SARTHAK </t>
  </si>
  <si>
    <t>CHAWLA</t>
  </si>
  <si>
    <t>AMIT CHAWLA</t>
  </si>
  <si>
    <t>SHIVANI CHAWLA</t>
  </si>
  <si>
    <t>7834 4546 8351</t>
  </si>
  <si>
    <t>HARINARAYAN YADAV</t>
  </si>
  <si>
    <t>SANJU DEVI</t>
  </si>
  <si>
    <t>9991 4539 0499</t>
  </si>
  <si>
    <t>SANJAY</t>
  </si>
  <si>
    <t>MAHATO</t>
  </si>
  <si>
    <t>BAIJNATH MAHATO</t>
  </si>
  <si>
    <t>GITA DEVI</t>
  </si>
  <si>
    <t>SARVENDRA</t>
  </si>
  <si>
    <t>SAH</t>
  </si>
  <si>
    <t>KANU</t>
  </si>
  <si>
    <t>TEJNARAYAN SAH KANU</t>
  </si>
  <si>
    <t>RAMPARI DEVI SAH KANU</t>
  </si>
  <si>
    <t xml:space="preserve">JAGJIWAN RAM </t>
  </si>
  <si>
    <t>NEENA DEVI</t>
  </si>
  <si>
    <t>22UCS076</t>
  </si>
  <si>
    <t>3661 6260 8242</t>
  </si>
  <si>
    <t xml:space="preserve">SHIVANSH </t>
  </si>
  <si>
    <t>HARISH SHARMA</t>
  </si>
  <si>
    <t>ANITA SHARMA</t>
  </si>
  <si>
    <t>22UEE001</t>
  </si>
  <si>
    <t>2249 6701 3113</t>
  </si>
  <si>
    <t>AKSHIT</t>
  </si>
  <si>
    <t>ANOOP KUMAR SHARMA</t>
  </si>
  <si>
    <t>PARVATI</t>
  </si>
  <si>
    <t>22UEE002</t>
  </si>
  <si>
    <t>22UEE003</t>
  </si>
  <si>
    <t>22UEE004</t>
  </si>
  <si>
    <t>22UEE005</t>
  </si>
  <si>
    <t>22UEE007</t>
  </si>
  <si>
    <t>3759 3078 6261</t>
  </si>
  <si>
    <t>LIYAKAT</t>
  </si>
  <si>
    <t>ALI</t>
  </si>
  <si>
    <t>HANEEF MOHD</t>
  </si>
  <si>
    <t>SHAMSHAD</t>
  </si>
  <si>
    <t>3501 0476 3209</t>
  </si>
  <si>
    <t>SANYAM</t>
  </si>
  <si>
    <t>SHIKHA DEVI</t>
  </si>
  <si>
    <t>6450 4280 0674</t>
  </si>
  <si>
    <t>SANJEEV SHARMA</t>
  </si>
  <si>
    <t>ARNAV</t>
  </si>
  <si>
    <t>5778 9950 5691</t>
  </si>
  <si>
    <t>DIVYAM</t>
  </si>
  <si>
    <t>22UEE008</t>
  </si>
  <si>
    <t>22UEE009</t>
  </si>
  <si>
    <t>22UEE010</t>
  </si>
  <si>
    <t>22UEE011</t>
  </si>
  <si>
    <t>5926 1958 1523</t>
  </si>
  <si>
    <t>RAMVEER SINGH</t>
  </si>
  <si>
    <t>LAXMI DEVI</t>
  </si>
  <si>
    <t>8114 2093 4498</t>
  </si>
  <si>
    <t xml:space="preserve">MANAS </t>
  </si>
  <si>
    <t>RENU SHARMA</t>
  </si>
  <si>
    <t>5949 6390 4545</t>
  </si>
  <si>
    <t>GIRDHARI LAL SHARMA</t>
  </si>
  <si>
    <t>SONA DEVI</t>
  </si>
  <si>
    <t>2119 5221 1523</t>
  </si>
  <si>
    <t>22UEE012</t>
  </si>
  <si>
    <t>JASWAL</t>
  </si>
  <si>
    <t>GAUR</t>
  </si>
  <si>
    <t>PANKAJ GAUR</t>
  </si>
  <si>
    <t>ANJNA GAUR</t>
  </si>
  <si>
    <t>22LEE001</t>
  </si>
  <si>
    <t>6396 9237 8517</t>
  </si>
  <si>
    <t>22LEE002</t>
  </si>
  <si>
    <t>22LEE004</t>
  </si>
  <si>
    <t>22LEE005</t>
  </si>
  <si>
    <t>22LEE006</t>
  </si>
  <si>
    <t>22LEE007</t>
  </si>
  <si>
    <t>22LEE008</t>
  </si>
  <si>
    <t>22LEE009</t>
  </si>
  <si>
    <t>22LEE010</t>
  </si>
  <si>
    <t>22LEE011</t>
  </si>
  <si>
    <t>22LEE012</t>
  </si>
  <si>
    <t>AJIT</t>
  </si>
  <si>
    <t>ANITA</t>
  </si>
  <si>
    <t>3488 9725 3348</t>
  </si>
  <si>
    <t xml:space="preserve">ATUL </t>
  </si>
  <si>
    <t>ROHIT</t>
  </si>
  <si>
    <t>ARUN KUMAR</t>
  </si>
  <si>
    <t>6251 6257 0462</t>
  </si>
  <si>
    <t>RITIK</t>
  </si>
  <si>
    <t>DEEPIKA RANI</t>
  </si>
  <si>
    <t>5477 8132 4454</t>
  </si>
  <si>
    <t xml:space="preserve">SHIWANK </t>
  </si>
  <si>
    <t>GIRISH GUPTA</t>
  </si>
  <si>
    <t>SHASHI GUPTA</t>
  </si>
  <si>
    <t>9676 5576 8853</t>
  </si>
  <si>
    <t>MANISH</t>
  </si>
  <si>
    <t>BHUPINDER</t>
  </si>
  <si>
    <t>VEENA</t>
  </si>
  <si>
    <t>7071 7456 0715</t>
  </si>
  <si>
    <t>HARSH</t>
  </si>
  <si>
    <t>DIGAMBER SINGH</t>
  </si>
  <si>
    <t xml:space="preserve">  RAJWATI</t>
  </si>
  <si>
    <t>6005 5127 7870</t>
  </si>
  <si>
    <t>MOHIL</t>
  </si>
  <si>
    <t>SUBHASH CHAND</t>
  </si>
  <si>
    <t>KIRAN BALA</t>
  </si>
  <si>
    <t>6337 4662 9478</t>
  </si>
  <si>
    <t>RAMESH KUMAR CHAUDHARY</t>
  </si>
  <si>
    <t>BABY CHAUDHARY</t>
  </si>
  <si>
    <t>2418 3708 3886</t>
  </si>
  <si>
    <t>PITAMBER SAHANI</t>
  </si>
  <si>
    <t>JAIMATI DEVI</t>
  </si>
  <si>
    <t>7412 8514 3714</t>
  </si>
  <si>
    <t>INDER SINGH</t>
  </si>
  <si>
    <t>MANJU BALA</t>
  </si>
  <si>
    <t>9868 6969 3262</t>
  </si>
  <si>
    <t>AMAR SINGH</t>
  </si>
  <si>
    <t>BALSUDHA</t>
  </si>
  <si>
    <t>22UCA001</t>
  </si>
  <si>
    <t>22UCA002</t>
  </si>
  <si>
    <t>22UCA003</t>
  </si>
  <si>
    <t>22UCA004</t>
  </si>
  <si>
    <t>22UCA005</t>
  </si>
  <si>
    <t>22UCA006</t>
  </si>
  <si>
    <t>22UCA007</t>
  </si>
  <si>
    <t>22UCA008</t>
  </si>
  <si>
    <t>22UCA009</t>
  </si>
  <si>
    <t>22UCA010</t>
  </si>
  <si>
    <t>22UCA011</t>
  </si>
  <si>
    <t>22UCA012</t>
  </si>
  <si>
    <t>22UCA013</t>
  </si>
  <si>
    <t>22UCA014</t>
  </si>
  <si>
    <t>22UCA015</t>
  </si>
  <si>
    <t>22UCA016</t>
  </si>
  <si>
    <t>22UCA017</t>
  </si>
  <si>
    <t>22UCA018</t>
  </si>
  <si>
    <t>22UCA019</t>
  </si>
  <si>
    <t>22UCA020</t>
  </si>
  <si>
    <t>22UCA021</t>
  </si>
  <si>
    <t>22UCA022</t>
  </si>
  <si>
    <t>22UCA023</t>
  </si>
  <si>
    <t>22UCA024</t>
  </si>
  <si>
    <t>22UCA025</t>
  </si>
  <si>
    <t>22UCA026</t>
  </si>
  <si>
    <t>22UCA028</t>
  </si>
  <si>
    <t>22UCA029</t>
  </si>
  <si>
    <t>22UCA030</t>
  </si>
  <si>
    <t>22UCA031</t>
  </si>
  <si>
    <t>22UCA032</t>
  </si>
  <si>
    <t>22UCA033</t>
  </si>
  <si>
    <t>22UCA034</t>
  </si>
  <si>
    <t>22UCA035</t>
  </si>
  <si>
    <t>22UCA036</t>
  </si>
  <si>
    <t>22UCA037</t>
  </si>
  <si>
    <t>22UCA038</t>
  </si>
  <si>
    <t>22UCA039</t>
  </si>
  <si>
    <t>22UCA040</t>
  </si>
  <si>
    <t>22UCA041</t>
  </si>
  <si>
    <t>22UCA043</t>
  </si>
  <si>
    <t>22UCA044</t>
  </si>
  <si>
    <t>22UCA045</t>
  </si>
  <si>
    <t>22UCA046</t>
  </si>
  <si>
    <t>22UCA047</t>
  </si>
  <si>
    <t>22UCA048</t>
  </si>
  <si>
    <t>22UCA049</t>
  </si>
  <si>
    <t>22UCA050</t>
  </si>
  <si>
    <t>22UCA051</t>
  </si>
  <si>
    <t>22UCA052</t>
  </si>
  <si>
    <t>22UCA053</t>
  </si>
  <si>
    <t>22UCA054</t>
  </si>
  <si>
    <t>22UCA055</t>
  </si>
  <si>
    <t>22UCA056</t>
  </si>
  <si>
    <t>22UCA057</t>
  </si>
  <si>
    <t>22UCA058</t>
  </si>
  <si>
    <t>22UCA059</t>
  </si>
  <si>
    <t>22UCA060</t>
  </si>
  <si>
    <t>22UCA061</t>
  </si>
  <si>
    <t>22UCA062</t>
  </si>
  <si>
    <t>22UCA063</t>
  </si>
  <si>
    <t>22UCA064</t>
  </si>
  <si>
    <t>22UCA065</t>
  </si>
  <si>
    <t>22UCA066</t>
  </si>
  <si>
    <t>22UCA067</t>
  </si>
  <si>
    <t>22UCA068</t>
  </si>
  <si>
    <t>22UCA069</t>
  </si>
  <si>
    <t>22UCA071</t>
  </si>
  <si>
    <t>22UCA072</t>
  </si>
  <si>
    <t>22UCA073</t>
  </si>
  <si>
    <t>22UCA074</t>
  </si>
  <si>
    <t>22UCA075</t>
  </si>
  <si>
    <t>22UCA076</t>
  </si>
  <si>
    <t>22UCA077</t>
  </si>
  <si>
    <t>22UCA078</t>
  </si>
  <si>
    <t>22UCA079</t>
  </si>
  <si>
    <t>6344 8140 8338</t>
  </si>
  <si>
    <t xml:space="preserve">INDERJEET </t>
  </si>
  <si>
    <t>AMRESH SINGH</t>
  </si>
  <si>
    <t>SANJU SINGH</t>
  </si>
  <si>
    <t>8113 5670 3199</t>
  </si>
  <si>
    <t>LAMBA</t>
  </si>
  <si>
    <t>ANIL KUMAR</t>
  </si>
  <si>
    <t>BINTA KUMARI</t>
  </si>
  <si>
    <t>7453 0128 5188</t>
  </si>
  <si>
    <t xml:space="preserve">BHUPINDER </t>
  </si>
  <si>
    <t>KARAM CHAND</t>
  </si>
  <si>
    <t>HIUNGLA DEVI</t>
  </si>
  <si>
    <t>2730 5468 6543</t>
  </si>
  <si>
    <t xml:space="preserve">PRIYANSHI </t>
  </si>
  <si>
    <t>DUBEY</t>
  </si>
  <si>
    <t>ARUN PRAKASH DUBEY</t>
  </si>
  <si>
    <t>6026 4212 6047</t>
  </si>
  <si>
    <t>SHUSHANT</t>
  </si>
  <si>
    <t>CHOUBEY</t>
  </si>
  <si>
    <t>ARVIND CHOUBEY</t>
  </si>
  <si>
    <t>ANISHA CHOUBEY</t>
  </si>
  <si>
    <t xml:space="preserve"> ARTS</t>
  </si>
  <si>
    <t>2180 1211 5086</t>
  </si>
  <si>
    <t xml:space="preserve">ARVIND KUMAR </t>
  </si>
  <si>
    <t>ANTIMA DEVI</t>
  </si>
  <si>
    <t>VANSH</t>
  </si>
  <si>
    <t>MEENA RANI</t>
  </si>
  <si>
    <t>8050 6155 5114</t>
  </si>
  <si>
    <t>PANKAJ</t>
  </si>
  <si>
    <t>BABLI RAM</t>
  </si>
  <si>
    <t>SUMNA DEVI</t>
  </si>
  <si>
    <t>3934 5230 1006</t>
  </si>
  <si>
    <t>BALVIR SINGH</t>
  </si>
  <si>
    <t>BANTI DEVI</t>
  </si>
  <si>
    <t>4295 2308 5069</t>
  </si>
  <si>
    <t>AKASH</t>
  </si>
  <si>
    <t>BEGULAL GOUR</t>
  </si>
  <si>
    <t>7955 3732 8890</t>
  </si>
  <si>
    <t>SUNNY</t>
  </si>
  <si>
    <t>BHUVNESHWAR YADAV</t>
  </si>
  <si>
    <t>MUNNI DEVI</t>
  </si>
  <si>
    <t>2259 6505 5676</t>
  </si>
  <si>
    <t>RAKHI</t>
  </si>
  <si>
    <t>BIPIN BIHARI SHARMA</t>
  </si>
  <si>
    <t xml:space="preserve">3921 1716 2950 </t>
  </si>
  <si>
    <t>BRIJESH</t>
  </si>
  <si>
    <t>JANKI DEVI</t>
  </si>
  <si>
    <t>8396 4824 4810</t>
  </si>
  <si>
    <t xml:space="preserve">JASVEER </t>
  </si>
  <si>
    <t>CHAMAN LAL</t>
  </si>
  <si>
    <t>8281 8123 2313</t>
  </si>
  <si>
    <t xml:space="preserve">SHRIJAN </t>
  </si>
  <si>
    <t>SHUKLA</t>
  </si>
  <si>
    <t>DEVENDRA SHUKLA</t>
  </si>
  <si>
    <t>SHEELA SHUKLA</t>
  </si>
  <si>
    <t>8357 4343 3442</t>
  </si>
  <si>
    <t>DEVENDRA KUMAR</t>
  </si>
  <si>
    <t>GANESH YADAV</t>
  </si>
  <si>
    <t>MANJU DEVI</t>
  </si>
  <si>
    <t>5190 6711 2249</t>
  </si>
  <si>
    <t>GHANSYAM</t>
  </si>
  <si>
    <t>2122 8411 3456</t>
  </si>
  <si>
    <t xml:space="preserve">LAKSHAY </t>
  </si>
  <si>
    <t>GOPAL DASS SHARMA</t>
  </si>
  <si>
    <t>MONIKA SHARMA</t>
  </si>
  <si>
    <t>8862 7703 1528</t>
  </si>
  <si>
    <t xml:space="preserve">BALJEET </t>
  </si>
  <si>
    <t>GURMAIL SINGH</t>
  </si>
  <si>
    <t>PARAMJEET KAUR</t>
  </si>
  <si>
    <t>2912 7026 8170</t>
  </si>
  <si>
    <t>GURNEERAJ KAUR</t>
  </si>
  <si>
    <t>3755 0556 6828</t>
  </si>
  <si>
    <t>2066 3166 8603</t>
  </si>
  <si>
    <t>NEHA</t>
  </si>
  <si>
    <t>HARDEV SINGH</t>
  </si>
  <si>
    <t>PINKI</t>
  </si>
  <si>
    <t>3643 7723 5035</t>
  </si>
  <si>
    <t>HARI RAM</t>
  </si>
  <si>
    <t>DEEPA</t>
  </si>
  <si>
    <t>8263 4676 5756</t>
  </si>
  <si>
    <t>HARINDRA KUMAR</t>
  </si>
  <si>
    <t>8727 4058 0386</t>
  </si>
  <si>
    <t>JAI PRAKASH YADAV</t>
  </si>
  <si>
    <t>INDRAWATI</t>
  </si>
  <si>
    <t>8642 3614 3317</t>
  </si>
  <si>
    <t>K</t>
  </si>
  <si>
    <t>K SRINIVAS RAO</t>
  </si>
  <si>
    <t>K MINAKSHI RAO</t>
  </si>
  <si>
    <t>2672 0919 5380</t>
  </si>
  <si>
    <t>DEEPAK</t>
  </si>
  <si>
    <t>KAMLESH KUMAR</t>
  </si>
  <si>
    <t>RADAH DEVI</t>
  </si>
  <si>
    <t xml:space="preserve">RUDER </t>
  </si>
  <si>
    <t>KARAMJEET</t>
  </si>
  <si>
    <t>NIDHI SHARMA</t>
  </si>
  <si>
    <t>5965 0002 5692</t>
  </si>
  <si>
    <t>KASHMIR SIGNH CHANDEL</t>
  </si>
  <si>
    <t>AMITA CHANDEL</t>
  </si>
  <si>
    <t>8679 3761 2330</t>
  </si>
  <si>
    <t>ADARSH</t>
  </si>
  <si>
    <t>TRIPATHI</t>
  </si>
  <si>
    <t>KRISHAN KUMAR TRIPATHI</t>
  </si>
  <si>
    <t>CHANDAN DEVI</t>
  </si>
  <si>
    <t>5573 2107 5519</t>
  </si>
  <si>
    <t>MUSKAN</t>
  </si>
  <si>
    <t>KUSHALPAL</t>
  </si>
  <si>
    <t>SANGITA</t>
  </si>
  <si>
    <t>5713 9558 8596</t>
  </si>
  <si>
    <t>NEERAJ</t>
  </si>
  <si>
    <t>MANGAL DEV GUPTA</t>
  </si>
  <si>
    <t>6376 6648 3173</t>
  </si>
  <si>
    <t>HAPPY</t>
  </si>
  <si>
    <t>MANOHAR LAL</t>
  </si>
  <si>
    <t>BHAGWANTI</t>
  </si>
  <si>
    <t>8503 7023 9194</t>
  </si>
  <si>
    <t xml:space="preserve">TANIYA </t>
  </si>
  <si>
    <t>RITA RANI</t>
  </si>
  <si>
    <t>3259 9230 3449</t>
  </si>
  <si>
    <t>6517 0267 0865</t>
  </si>
  <si>
    <t>MD.</t>
  </si>
  <si>
    <t>FAISAL</t>
  </si>
  <si>
    <t>MD. TANZIM ALAM</t>
  </si>
  <si>
    <t>MUSARRAT PERWEEN GULABI</t>
  </si>
  <si>
    <t>9123 2152 2958</t>
  </si>
  <si>
    <t>KAIF</t>
  </si>
  <si>
    <t>MD VALIJAN ANSARI</t>
  </si>
  <si>
    <t>JUBAIDA</t>
  </si>
  <si>
    <t>9511 5147 1543</t>
  </si>
  <si>
    <t>AYAAZ</t>
  </si>
  <si>
    <t>ARSHI</t>
  </si>
  <si>
    <t>MUSHTAQUE AHMED</t>
  </si>
  <si>
    <t>ZBBUNNISA</t>
  </si>
  <si>
    <t>3095 3712 1957</t>
  </si>
  <si>
    <t>NANDAN SINGH</t>
  </si>
  <si>
    <t>KAMLA DEVI</t>
  </si>
  <si>
    <t>4918 5484 5404</t>
  </si>
  <si>
    <t>ISHA</t>
  </si>
  <si>
    <t>8553 4280 5267</t>
  </si>
  <si>
    <t>NARENDER KUMAR</t>
  </si>
  <si>
    <t>2340 6213 3889</t>
  </si>
  <si>
    <t>PAPPU KUMAR SHAH</t>
  </si>
  <si>
    <t>2195 4469 3707</t>
  </si>
  <si>
    <t xml:space="preserve">PRAKRITI </t>
  </si>
  <si>
    <t>PRAVEEN KUMAR DUBEY</t>
  </si>
  <si>
    <t>RANNO DEVI</t>
  </si>
  <si>
    <t>2430 6719 7627</t>
  </si>
  <si>
    <t xml:space="preserve">SWETA </t>
  </si>
  <si>
    <t>PRADEEP KUMAR</t>
  </si>
  <si>
    <t>SOMA DEVI</t>
  </si>
  <si>
    <t>9208 5219 7262</t>
  </si>
  <si>
    <t>JATIN</t>
  </si>
  <si>
    <t>8553 1044 5710</t>
  </si>
  <si>
    <t>2379 3632 3716</t>
  </si>
  <si>
    <t xml:space="preserve">RANJNA </t>
  </si>
  <si>
    <t>RABINDRA KUMAR</t>
  </si>
  <si>
    <t>RANJITA DEVI</t>
  </si>
  <si>
    <t xml:space="preserve">4701 6346 5497 </t>
  </si>
  <si>
    <t>NAMANJOT</t>
  </si>
  <si>
    <t>RAJAN KUMAR</t>
  </si>
  <si>
    <t>KAMALDEEP SHUKLA</t>
  </si>
  <si>
    <t>3221 1628 2455</t>
  </si>
  <si>
    <t>RAJESH SHARMA</t>
  </si>
  <si>
    <t>SONU SHARMA</t>
  </si>
  <si>
    <t>4272 0353 7714</t>
  </si>
  <si>
    <t>ABHINAV</t>
  </si>
  <si>
    <t>SOOD</t>
  </si>
  <si>
    <t>RAJESH SOOD</t>
  </si>
  <si>
    <t>RAMAN</t>
  </si>
  <si>
    <t>4030 1179 8420</t>
  </si>
  <si>
    <t>RAI</t>
  </si>
  <si>
    <t>RAMESH KUMAR</t>
  </si>
  <si>
    <t>4135 8858 1833</t>
  </si>
  <si>
    <t>RAJESH</t>
  </si>
  <si>
    <t>VIDYA DEVI</t>
  </si>
  <si>
    <t>2175 3139 4882</t>
  </si>
  <si>
    <t>PRIYANSHU</t>
  </si>
  <si>
    <t>RAMNARESH SINGH</t>
  </si>
  <si>
    <t>4479 2086 8210</t>
  </si>
  <si>
    <t>RAM PRAVESH YADAV</t>
  </si>
  <si>
    <t>GYANTI DEVI</t>
  </si>
  <si>
    <t>22UCA080</t>
  </si>
  <si>
    <t>22UCA081</t>
  </si>
  <si>
    <t>22UCA083</t>
  </si>
  <si>
    <t>22UCA084</t>
  </si>
  <si>
    <t>22UCA085</t>
  </si>
  <si>
    <t>22UCA086</t>
  </si>
  <si>
    <t>22UCA087</t>
  </si>
  <si>
    <t>22UCA088</t>
  </si>
  <si>
    <t>22UCA089</t>
  </si>
  <si>
    <t>22UCA090</t>
  </si>
  <si>
    <t>22UCA091</t>
  </si>
  <si>
    <t>22UCA092</t>
  </si>
  <si>
    <t>22UCA093</t>
  </si>
  <si>
    <t>6716 0500 8973</t>
  </si>
  <si>
    <t xml:space="preserve">SUCHITA </t>
  </si>
  <si>
    <t>3773 1966 6305</t>
  </si>
  <si>
    <t>DIYA</t>
  </si>
  <si>
    <t>SAROJ</t>
  </si>
  <si>
    <t>8997 9373 7371</t>
  </si>
  <si>
    <t>MOURYA</t>
  </si>
  <si>
    <t>RAMESH MOURYA</t>
  </si>
  <si>
    <t>2621 2081 9159</t>
  </si>
  <si>
    <t>BANIT</t>
  </si>
  <si>
    <t>RAMPAL</t>
  </si>
  <si>
    <t>OMVATI</t>
  </si>
  <si>
    <t>8572 3958 9838</t>
  </si>
  <si>
    <t>SURJEET</t>
  </si>
  <si>
    <t>5969 9479 1814</t>
  </si>
  <si>
    <t>VIJAY</t>
  </si>
  <si>
    <t>ANJANA KUMARI</t>
  </si>
  <si>
    <t>4685 3921 6990</t>
  </si>
  <si>
    <t>SHAMBHU PRASAD</t>
  </si>
  <si>
    <t>6635 2632 0090</t>
  </si>
  <si>
    <t>JAMWAL</t>
  </si>
  <si>
    <t>SHAMSHER SINGH</t>
  </si>
  <si>
    <t>URMILA KUMARI</t>
  </si>
  <si>
    <t>7939 7301 2850</t>
  </si>
  <si>
    <t>7326 589 9 4164</t>
  </si>
  <si>
    <t>SUBHASH RAJBHAR</t>
  </si>
  <si>
    <t>KUSUMI DEVI</t>
  </si>
  <si>
    <t>8798 8634 9998</t>
  </si>
  <si>
    <t>SUMAN CHAUDHARY</t>
  </si>
  <si>
    <t>HEERA DEVI</t>
  </si>
  <si>
    <t>3838 6119 4677</t>
  </si>
  <si>
    <t>SUNEEL KUMAR</t>
  </si>
  <si>
    <t>SANDESH BALA</t>
  </si>
  <si>
    <t>7746 7805 3948</t>
  </si>
  <si>
    <t>SUSHIL</t>
  </si>
  <si>
    <t>SUMITA</t>
  </si>
  <si>
    <t>TILAK RAJ</t>
  </si>
  <si>
    <t>4791 8911 8318</t>
  </si>
  <si>
    <t>7504 1312 2093</t>
  </si>
  <si>
    <t>TILAK RAJ SHARMA</t>
  </si>
  <si>
    <t>SAPNA SHARMA</t>
  </si>
  <si>
    <t>4162 9010 8404</t>
  </si>
  <si>
    <t>UMESH SINGH</t>
  </si>
  <si>
    <t>DIMPLE DEVI</t>
  </si>
  <si>
    <t>4858 2891 9143</t>
  </si>
  <si>
    <t>SARLA DEVI</t>
  </si>
  <si>
    <t>5530 1567 1580</t>
  </si>
  <si>
    <t xml:space="preserve">SAHEETAL </t>
  </si>
  <si>
    <t>VIJAY KUMAR RANA</t>
  </si>
  <si>
    <t>RITIKA KUMARI</t>
  </si>
  <si>
    <t>8216 4433 0407</t>
  </si>
  <si>
    <t>VANSHUL</t>
  </si>
  <si>
    <t>MONIKA THAKUR</t>
  </si>
  <si>
    <t>6947 1337 9835</t>
  </si>
  <si>
    <t>TAUKIR</t>
  </si>
  <si>
    <t>ALAM</t>
  </si>
  <si>
    <t>AHSAN ALI</t>
  </si>
  <si>
    <t>JULEKHA KHATOON</t>
  </si>
  <si>
    <t>2417 5913 0671</t>
  </si>
  <si>
    <t>DESH RAJ</t>
  </si>
  <si>
    <t>2202 2629 9573</t>
  </si>
  <si>
    <t>KALPANA</t>
  </si>
  <si>
    <t>8779 1370 5284</t>
  </si>
  <si>
    <t>TRIVAN KUMAR</t>
  </si>
  <si>
    <t>8069 0465 8773</t>
  </si>
  <si>
    <t>PRANAV</t>
  </si>
  <si>
    <t>ALKA</t>
  </si>
  <si>
    <t>9605 5615 5467</t>
  </si>
  <si>
    <t>BALJIT</t>
  </si>
  <si>
    <t>SHEELA</t>
  </si>
  <si>
    <t>5851 0542 2447</t>
  </si>
  <si>
    <t xml:space="preserve">NEHA </t>
  </si>
  <si>
    <t>KUAMRI</t>
  </si>
  <si>
    <t>BHAGWAN RAI</t>
  </si>
  <si>
    <t>GAYANTI DEVI</t>
  </si>
  <si>
    <t>7178 9581 4107</t>
  </si>
  <si>
    <t>NISHA</t>
  </si>
  <si>
    <t>PRABHAVATI</t>
  </si>
  <si>
    <t>4320 5059 9905</t>
  </si>
  <si>
    <t>SANTOSH SINGH</t>
  </si>
  <si>
    <t>PINKI DEVI</t>
  </si>
  <si>
    <t>7346 1358 2178</t>
  </si>
  <si>
    <t>TIWARI</t>
  </si>
  <si>
    <t>GANESH TIWARI</t>
  </si>
  <si>
    <t>SANDHYA TIWARI</t>
  </si>
  <si>
    <t>3524 5975 4494</t>
  </si>
  <si>
    <t>DEEPA KUMARI</t>
  </si>
  <si>
    <t>7742 3997 6725</t>
  </si>
  <si>
    <t>ANSHU</t>
  </si>
  <si>
    <t>DEV CHANDRA JHA</t>
  </si>
  <si>
    <t>SULEKHA JHA</t>
  </si>
  <si>
    <t>6968 0292 6758</t>
  </si>
  <si>
    <t>ANUPAM</t>
  </si>
  <si>
    <t>AJITABH PRASAD</t>
  </si>
  <si>
    <t>SANGITA DEVI</t>
  </si>
  <si>
    <t>6150 6880 4334</t>
  </si>
  <si>
    <t>UMA</t>
  </si>
  <si>
    <t xml:space="preserve">SAVITRI </t>
  </si>
  <si>
    <t>22UBC001</t>
  </si>
  <si>
    <t>22UBC002</t>
  </si>
  <si>
    <t>22UBC003</t>
  </si>
  <si>
    <t>22UBC004</t>
  </si>
  <si>
    <t>22UBC005</t>
  </si>
  <si>
    <t>22UBC007</t>
  </si>
  <si>
    <t>22UBC008</t>
  </si>
  <si>
    <t>22UBC009</t>
  </si>
  <si>
    <t>22UBC010</t>
  </si>
  <si>
    <t>22UBC011</t>
  </si>
  <si>
    <t>22UBC012</t>
  </si>
  <si>
    <t>22UBC013</t>
  </si>
  <si>
    <t>22UBC014</t>
  </si>
  <si>
    <t>22UBC015</t>
  </si>
  <si>
    <t>22UBC016</t>
  </si>
  <si>
    <t>22UBC018</t>
  </si>
  <si>
    <t>22UBC020</t>
  </si>
  <si>
    <t>22UBC022</t>
  </si>
  <si>
    <t>22UBC023</t>
  </si>
  <si>
    <t>22UBC024</t>
  </si>
  <si>
    <t>22UBC025</t>
  </si>
  <si>
    <t>22UBC026</t>
  </si>
  <si>
    <t>22UBC027</t>
  </si>
  <si>
    <t>22UBC028</t>
  </si>
  <si>
    <t>22UBC029</t>
  </si>
  <si>
    <t>22UBC030</t>
  </si>
  <si>
    <t>22UBC031</t>
  </si>
  <si>
    <t>22UBC032</t>
  </si>
  <si>
    <t>22UBC033</t>
  </si>
  <si>
    <t>22UBC034</t>
  </si>
  <si>
    <t>22UBC035</t>
  </si>
  <si>
    <t>22UBC036</t>
  </si>
  <si>
    <t>22UBC037</t>
  </si>
  <si>
    <t>22UBC038</t>
  </si>
  <si>
    <t>22UBC039</t>
  </si>
  <si>
    <t>22UBC040</t>
  </si>
  <si>
    <t>22UBC041</t>
  </si>
  <si>
    <t>22UBC042</t>
  </si>
  <si>
    <t>22UBC043</t>
  </si>
  <si>
    <t>22UBC044</t>
  </si>
  <si>
    <t>22UBC045</t>
  </si>
  <si>
    <t>22UBC046</t>
  </si>
  <si>
    <t>22UBC047</t>
  </si>
  <si>
    <t>22UBC048</t>
  </si>
  <si>
    <t>22UBC049</t>
  </si>
  <si>
    <t>22UBC050</t>
  </si>
  <si>
    <t>6033 1016 5074</t>
  </si>
  <si>
    <t>SAZIYA</t>
  </si>
  <si>
    <t>BAGGA SINGH</t>
  </si>
  <si>
    <t>RASIDA</t>
  </si>
  <si>
    <t>5842 0095 6250</t>
  </si>
  <si>
    <t>DAMNI</t>
  </si>
  <si>
    <t>SURESH KUMARI</t>
  </si>
  <si>
    <t>6367 3129 0768</t>
  </si>
  <si>
    <t xml:space="preserve">HARDEEP </t>
  </si>
  <si>
    <t>CHAND</t>
  </si>
  <si>
    <t>DIWAN SINGH</t>
  </si>
  <si>
    <t>4017 0012 2265</t>
  </si>
  <si>
    <t>KARAM</t>
  </si>
  <si>
    <t>9789 1687 6428</t>
  </si>
  <si>
    <t>6698 1361 1311</t>
  </si>
  <si>
    <t>ASHA RANI</t>
  </si>
  <si>
    <t>4190 6487 3862</t>
  </si>
  <si>
    <t>SOURAV</t>
  </si>
  <si>
    <t>HUKAM CHAND</t>
  </si>
  <si>
    <t>5192 3838 6363</t>
  </si>
  <si>
    <t>ANJANA</t>
  </si>
  <si>
    <t>KUNDLAS</t>
  </si>
  <si>
    <t>INDERJEET SINGH</t>
  </si>
  <si>
    <t>8136 4196 3456</t>
  </si>
  <si>
    <t>JAGANNATH SAH</t>
  </si>
  <si>
    <t>6607 3843 4506</t>
  </si>
  <si>
    <t>JAI PRAKASH DUBEY</t>
  </si>
  <si>
    <t>POOJA DUBEY</t>
  </si>
  <si>
    <t>3541 2143 3661</t>
  </si>
  <si>
    <t>HARWINDER</t>
  </si>
  <si>
    <t>JASWANT SINGH</t>
  </si>
  <si>
    <t>6225 1673 3969</t>
  </si>
  <si>
    <t>AMISHA</t>
  </si>
  <si>
    <t>JEET RAM</t>
  </si>
  <si>
    <t>3871 1729 0851</t>
  </si>
  <si>
    <t>KAMAL KANT</t>
  </si>
  <si>
    <t>VEENA KUMARI</t>
  </si>
  <si>
    <t>5577 3581 4629</t>
  </si>
  <si>
    <t>AASHIYA</t>
  </si>
  <si>
    <t>KHALIL</t>
  </si>
  <si>
    <t>JAMILA</t>
  </si>
  <si>
    <t>6942 4790 7351</t>
  </si>
  <si>
    <t xml:space="preserve">AMANPREET </t>
  </si>
  <si>
    <t>LAJJA RAM</t>
  </si>
  <si>
    <t>MESHO</t>
  </si>
  <si>
    <t>5952 2152 6178</t>
  </si>
  <si>
    <t>RAJEEV</t>
  </si>
  <si>
    <t>MANOJ THAKUR</t>
  </si>
  <si>
    <t>8682 4997 1184</t>
  </si>
  <si>
    <t>GURMUKH</t>
  </si>
  <si>
    <t>MOHAN LAL</t>
  </si>
  <si>
    <t>3686 2417 0527</t>
  </si>
  <si>
    <t>MUNNA SHAH</t>
  </si>
  <si>
    <t>RUNI DEVI</t>
  </si>
  <si>
    <t>2198 6755 3005</t>
  </si>
  <si>
    <t>NARESH</t>
  </si>
  <si>
    <t xml:space="preserve">REKHA </t>
  </si>
  <si>
    <t>6298 6972 5411</t>
  </si>
  <si>
    <t xml:space="preserve">SANJANA </t>
  </si>
  <si>
    <t>BABY RANI</t>
  </si>
  <si>
    <t>4237 1250 2419</t>
  </si>
  <si>
    <t>HARISH</t>
  </si>
  <si>
    <t>RAGHUVIR SINGH</t>
  </si>
  <si>
    <t>MAYA DEVI</t>
  </si>
  <si>
    <t>4330 4930 0300</t>
  </si>
  <si>
    <t>RAMANPREET</t>
  </si>
  <si>
    <t>RAGUVIR SINGH</t>
  </si>
  <si>
    <t>3905 3827 7114</t>
  </si>
  <si>
    <t>AKANKSHA</t>
  </si>
  <si>
    <t>CHARANJEET KAUR</t>
  </si>
  <si>
    <t>8639 2586 9573</t>
  </si>
  <si>
    <t>RAWAT</t>
  </si>
  <si>
    <t>RAJESH SINGH RAWAT</t>
  </si>
  <si>
    <t>MEGHA RAWAT</t>
  </si>
  <si>
    <t>4537 9239 6666</t>
  </si>
  <si>
    <t>TANYA</t>
  </si>
  <si>
    <t>RAJINDER SINGH</t>
  </si>
  <si>
    <t>2075 4169 1525</t>
  </si>
  <si>
    <t>KASHYAP</t>
  </si>
  <si>
    <t>RAKESH KASHYAP</t>
  </si>
  <si>
    <t>SAPNA DEVI</t>
  </si>
  <si>
    <t>5580 1056 6792</t>
  </si>
  <si>
    <t>ARAYAN</t>
  </si>
  <si>
    <t>ARCHANA THAKUR</t>
  </si>
  <si>
    <t>8300 3311 9621</t>
  </si>
  <si>
    <t xml:space="preserve">JASPREET </t>
  </si>
  <si>
    <t>4740 8495 8290</t>
  </si>
  <si>
    <t>SAIJAL</t>
  </si>
  <si>
    <t>RAVINDRA KUMAR</t>
  </si>
  <si>
    <t>ARCHANA DEVI</t>
  </si>
  <si>
    <t>4806 0439 3352</t>
  </si>
  <si>
    <t>SUMAN KUMARI</t>
  </si>
  <si>
    <t>4774 3491 0777</t>
  </si>
  <si>
    <t>SEEMA SINGH</t>
  </si>
  <si>
    <t>9996 5863 1324</t>
  </si>
  <si>
    <t>RISHU</t>
  </si>
  <si>
    <t>SARWESHWAR SINGH</t>
  </si>
  <si>
    <t>5532 3835 7419</t>
  </si>
  <si>
    <t>ARTI</t>
  </si>
  <si>
    <t>4193 1082 0487</t>
  </si>
  <si>
    <t>SAWARAN SINGH</t>
  </si>
  <si>
    <t>MAYA KUMARI</t>
  </si>
  <si>
    <t>8456 1270 4794</t>
  </si>
  <si>
    <t>SHAYAM LAL CHAUHAN</t>
  </si>
  <si>
    <t>KALA CHAUHAN</t>
  </si>
  <si>
    <t>7812 0522 8073</t>
  </si>
  <si>
    <t>PRAVEEN</t>
  </si>
  <si>
    <t>SHRI NARAYAN</t>
  </si>
  <si>
    <t>CHANDA DEVI</t>
  </si>
  <si>
    <t>KARTIKAY</t>
  </si>
  <si>
    <t>SULESH SHARMA</t>
  </si>
  <si>
    <t>BAVITA RANI</t>
  </si>
  <si>
    <t>5016 8334 7285</t>
  </si>
  <si>
    <t>SHAWETA</t>
  </si>
  <si>
    <t>TARSEM SINGH</t>
  </si>
  <si>
    <t>SAROJ BALA</t>
  </si>
  <si>
    <t>5588 7334 8355</t>
  </si>
  <si>
    <t>LAKHWINDER</t>
  </si>
  <si>
    <t>DEVI RAM</t>
  </si>
  <si>
    <t>6082 2986 1281</t>
  </si>
  <si>
    <t>JASWINDER</t>
  </si>
  <si>
    <t>BIDHI CHAND</t>
  </si>
  <si>
    <t>4633 9835 3222</t>
  </si>
  <si>
    <t>RANDEEP</t>
  </si>
  <si>
    <t>4923 8020 7378</t>
  </si>
  <si>
    <t>SATWINDER</t>
  </si>
  <si>
    <t>RANJEET KAUR</t>
  </si>
  <si>
    <t>3292 0971 8514</t>
  </si>
  <si>
    <t>DEEPANSHU</t>
  </si>
  <si>
    <t>KANKARWAL</t>
  </si>
  <si>
    <t>SOHAN LAL</t>
  </si>
  <si>
    <t>8249 4246 3047</t>
  </si>
  <si>
    <t>GURDEV SINGH</t>
  </si>
  <si>
    <t>DISHANT</t>
  </si>
  <si>
    <t>BHAG CHAND</t>
  </si>
  <si>
    <t>LALITA</t>
  </si>
  <si>
    <t>9931 2969 3227</t>
  </si>
  <si>
    <t>22UBC051</t>
  </si>
  <si>
    <t>22UBC052</t>
  </si>
  <si>
    <t>22UBC053</t>
  </si>
  <si>
    <t>22UBC054</t>
  </si>
  <si>
    <t>22UBC055</t>
  </si>
  <si>
    <t>22UBC056</t>
  </si>
  <si>
    <t>22UBC057</t>
  </si>
  <si>
    <t>RAJNI</t>
  </si>
  <si>
    <t>5890 2860 2500</t>
  </si>
  <si>
    <t>DINESH SHARMA</t>
  </si>
  <si>
    <t>8675 0744 9604</t>
  </si>
  <si>
    <t>SURESH KUMAR NEGI</t>
  </si>
  <si>
    <t>BALBIR KAUR</t>
  </si>
  <si>
    <t>9949 6029 7420</t>
  </si>
  <si>
    <t xml:space="preserve">JEEWAN </t>
  </si>
  <si>
    <t>BHOOP SINGH</t>
  </si>
  <si>
    <t>4834 9466 1539</t>
  </si>
  <si>
    <t>DEVENDER</t>
  </si>
  <si>
    <t>KEHAR SINGH</t>
  </si>
  <si>
    <t>HIMANSHU DEVI</t>
  </si>
  <si>
    <t>9165 2506 9949</t>
  </si>
  <si>
    <t>SALONI</t>
  </si>
  <si>
    <t>TARA CHAND</t>
  </si>
  <si>
    <t>5071 0582 6767</t>
  </si>
  <si>
    <t>DIKSHA</t>
  </si>
  <si>
    <t>POONAM SHARMA</t>
  </si>
  <si>
    <t>7285 2726 2073</t>
  </si>
  <si>
    <t xml:space="preserve">MOHAMMAD </t>
  </si>
  <si>
    <t>JAMEEL</t>
  </si>
  <si>
    <t>MEHAR DEEN</t>
  </si>
  <si>
    <t>9469 5928 8053</t>
  </si>
  <si>
    <t>22UBA001</t>
  </si>
  <si>
    <t>22UBA004</t>
  </si>
  <si>
    <t>22UBA005</t>
  </si>
  <si>
    <t>22UBA006</t>
  </si>
  <si>
    <t>22UBA007</t>
  </si>
  <si>
    <t>22UBA008</t>
  </si>
  <si>
    <t>22UBA009</t>
  </si>
  <si>
    <t>22UBA010</t>
  </si>
  <si>
    <t>22UBA011</t>
  </si>
  <si>
    <t>22UBA012</t>
  </si>
  <si>
    <t>22UBA013</t>
  </si>
  <si>
    <t>22UBA014</t>
  </si>
  <si>
    <t>22UBA016</t>
  </si>
  <si>
    <t>22UBA018</t>
  </si>
  <si>
    <t>22UBA019</t>
  </si>
  <si>
    <t>22UBA020</t>
  </si>
  <si>
    <t>22UBA021</t>
  </si>
  <si>
    <t>22UBA023</t>
  </si>
  <si>
    <t>22UBA024</t>
  </si>
  <si>
    <t>22UBA025</t>
  </si>
  <si>
    <t>22UBA026</t>
  </si>
  <si>
    <t>22UBA027</t>
  </si>
  <si>
    <t>22UBA028</t>
  </si>
  <si>
    <t>22UBA029</t>
  </si>
  <si>
    <t>22UBA030</t>
  </si>
  <si>
    <t>22UBA031</t>
  </si>
  <si>
    <t>22UBA032</t>
  </si>
  <si>
    <t>22UBA033</t>
  </si>
  <si>
    <t>22UBA034</t>
  </si>
  <si>
    <t>22UBA035</t>
  </si>
  <si>
    <t>22UBA036</t>
  </si>
  <si>
    <t>22UBA037</t>
  </si>
  <si>
    <t>22UBA038</t>
  </si>
  <si>
    <t>22UBA039</t>
  </si>
  <si>
    <t>22UBA040</t>
  </si>
  <si>
    <t>22UBA041</t>
  </si>
  <si>
    <t>22UBA042</t>
  </si>
  <si>
    <t>22UBA043</t>
  </si>
  <si>
    <t>22UBA044</t>
  </si>
  <si>
    <t>22UBA045</t>
  </si>
  <si>
    <t>22UBA046</t>
  </si>
  <si>
    <t>22UBA047</t>
  </si>
  <si>
    <t>22UBA049</t>
  </si>
  <si>
    <t>22UBA050</t>
  </si>
  <si>
    <t>22UBA051</t>
  </si>
  <si>
    <t>22UBA052</t>
  </si>
  <si>
    <t>22UBA053</t>
  </si>
  <si>
    <t>22UBA054</t>
  </si>
  <si>
    <t>22UBA056</t>
  </si>
  <si>
    <t>22UBA057</t>
  </si>
  <si>
    <t>PRITI</t>
  </si>
  <si>
    <t>KUNARI</t>
  </si>
  <si>
    <t>ABHINANDAN TIWARI</t>
  </si>
  <si>
    <t>ARTI DEVI</t>
  </si>
  <si>
    <t>OTHER</t>
  </si>
  <si>
    <t>8105 0120 1867</t>
  </si>
  <si>
    <t>SHEEKHA</t>
  </si>
  <si>
    <t>ASHOK PAL SINGH</t>
  </si>
  <si>
    <t>SWARNA DEVI</t>
  </si>
  <si>
    <t>2549 4310 1473</t>
  </si>
  <si>
    <t>BALAK RAM</t>
  </si>
  <si>
    <t>DEVANTI DEVI</t>
  </si>
  <si>
    <t>Uttrakhand</t>
  </si>
  <si>
    <t>9155 4949 3412</t>
  </si>
  <si>
    <t>7562 8299 3093</t>
  </si>
  <si>
    <t>BASU DEV</t>
  </si>
  <si>
    <t>BANITA SHARMA</t>
  </si>
  <si>
    <t>7844 0696 8970</t>
  </si>
  <si>
    <t>GURWINDER</t>
  </si>
  <si>
    <t>6574 9055 7120</t>
  </si>
  <si>
    <t>GOMATI DEVI</t>
  </si>
  <si>
    <t>3810 9256 0883</t>
  </si>
  <si>
    <t>BHAGAT SINGH</t>
  </si>
  <si>
    <t>9779 3875 0459</t>
  </si>
  <si>
    <t>BIJAY KUMAR</t>
  </si>
  <si>
    <t>RENU DEVI</t>
  </si>
  <si>
    <t>HARPREET</t>
  </si>
  <si>
    <t>DEV RAJ</t>
  </si>
  <si>
    <t>8906 1053 8620</t>
  </si>
  <si>
    <t>GEETA RAM</t>
  </si>
  <si>
    <t>6921 2238 9185</t>
  </si>
  <si>
    <t xml:space="preserve">BHOLAN </t>
  </si>
  <si>
    <t>PREETI</t>
  </si>
  <si>
    <t>4653 9753 2076</t>
  </si>
  <si>
    <t xml:space="preserve">NARENDER </t>
  </si>
  <si>
    <t>GURDYAL SINGH</t>
  </si>
  <si>
    <t>ROSHINI DEVI</t>
  </si>
  <si>
    <t>5924 9434 1306</t>
  </si>
  <si>
    <t>TARO DEVI</t>
  </si>
  <si>
    <t>8634 6621 1354</t>
  </si>
  <si>
    <t>4401 0743 2732</t>
  </si>
  <si>
    <t xml:space="preserve">RAJINDER </t>
  </si>
  <si>
    <t>KULWINDER KAUR</t>
  </si>
  <si>
    <t>2576 1968 7981</t>
  </si>
  <si>
    <t>PANKIL</t>
  </si>
  <si>
    <t>JITENDER SONI</t>
  </si>
  <si>
    <t>MANJU</t>
  </si>
  <si>
    <t>3059 9476 8575</t>
  </si>
  <si>
    <t>MUKESH</t>
  </si>
  <si>
    <t>JOGA RAM</t>
  </si>
  <si>
    <t>4349 4622 9791</t>
  </si>
  <si>
    <t>PRABHAT</t>
  </si>
  <si>
    <t>KAMLESH PANDEY</t>
  </si>
  <si>
    <t>KAVITA PANDEY</t>
  </si>
  <si>
    <t>2689 9956 2352</t>
  </si>
  <si>
    <t>MANSI</t>
  </si>
  <si>
    <t xml:space="preserve">KRISHAN KUMAR </t>
  </si>
  <si>
    <t>NEENA</t>
  </si>
  <si>
    <t>7615 3237 4858</t>
  </si>
  <si>
    <t>KRISHAN BALLABH THAPLIYAL</t>
  </si>
  <si>
    <t>3765 5616 0706</t>
  </si>
  <si>
    <t xml:space="preserve">BALWINDER </t>
  </si>
  <si>
    <t>KULDEEP</t>
  </si>
  <si>
    <t>TEJO</t>
  </si>
  <si>
    <t>4113 6884 1279</t>
  </si>
  <si>
    <t>HARVINDER</t>
  </si>
  <si>
    <t>MANGAL SINGH</t>
  </si>
  <si>
    <t>KAMLA</t>
  </si>
  <si>
    <t>3913 4825 9029</t>
  </si>
  <si>
    <t>MOHAMAD</t>
  </si>
  <si>
    <t>YAMAN</t>
  </si>
  <si>
    <t>MOHAMAD YOUNIS</t>
  </si>
  <si>
    <t>NAVISHA</t>
  </si>
  <si>
    <t xml:space="preserve">8827 8874 3810 </t>
  </si>
  <si>
    <t>MUKESH RAJ VERMA</t>
  </si>
  <si>
    <t>RAMAN BALA</t>
  </si>
  <si>
    <t>5869 9746 0968</t>
  </si>
  <si>
    <t>HARDEV</t>
  </si>
  <si>
    <t>NIRMAL SINGH</t>
  </si>
  <si>
    <t>9726 7836 7204</t>
  </si>
  <si>
    <t>SUJAL</t>
  </si>
  <si>
    <t>OM PRAKASH DHIMAN</t>
  </si>
  <si>
    <t>7456 5605 3580</t>
  </si>
  <si>
    <t>SUJEET</t>
  </si>
  <si>
    <t>PREM NATH SHARMA</t>
  </si>
  <si>
    <t>NIRMALA DEVI</t>
  </si>
  <si>
    <t>7212 3595 4539</t>
  </si>
  <si>
    <t xml:space="preserve">RANJAN </t>
  </si>
  <si>
    <t>RAJESH DAS</t>
  </si>
  <si>
    <t>NAGINA DEVI</t>
  </si>
  <si>
    <t>8912 1583 8463</t>
  </si>
  <si>
    <t>HARMOL</t>
  </si>
  <si>
    <t>LAKHWINDER KAUR</t>
  </si>
  <si>
    <t>4526 2796 5728</t>
  </si>
  <si>
    <t>RAJ RANI</t>
  </si>
  <si>
    <t>7911 0243 9676</t>
  </si>
  <si>
    <t>SANDEEP</t>
  </si>
  <si>
    <t>RAM ANOOJ</t>
  </si>
  <si>
    <t>4908 0970 9167</t>
  </si>
  <si>
    <t xml:space="preserve">AKASH </t>
  </si>
  <si>
    <t>6010 4342 0762</t>
  </si>
  <si>
    <t>SADHIKA</t>
  </si>
  <si>
    <t>SANJAY UPADHYAY</t>
  </si>
  <si>
    <t>MONA UPADHYAY</t>
  </si>
  <si>
    <t>7431 6893 7772</t>
  </si>
  <si>
    <t>JANVI</t>
  </si>
  <si>
    <t>SANJAY VERMA</t>
  </si>
  <si>
    <t>ANJU VERMA</t>
  </si>
  <si>
    <t>3400 5563 4011</t>
  </si>
  <si>
    <t>POOJA SHARMA</t>
  </si>
  <si>
    <t>3048 7593 0788</t>
  </si>
  <si>
    <t>SARWAN KUMAR</t>
  </si>
  <si>
    <t>CHANMATI DEVI</t>
  </si>
  <si>
    <t>3997 8736 7495</t>
  </si>
  <si>
    <t>VANSHAJ</t>
  </si>
  <si>
    <t>DUA</t>
  </si>
  <si>
    <t>SATISH KUMAR DUA</t>
  </si>
  <si>
    <t>RACHNA DUA</t>
  </si>
  <si>
    <t>6161 1487 5640</t>
  </si>
  <si>
    <t xml:space="preserve">SHAWETA </t>
  </si>
  <si>
    <t>SHIV CHARAN</t>
  </si>
  <si>
    <t>KAMLESH SHARMA</t>
  </si>
  <si>
    <t>3443 4384 2002</t>
  </si>
  <si>
    <t>SHIV SHANKAR</t>
  </si>
  <si>
    <t>6990 3087 9968</t>
  </si>
  <si>
    <t>SHARVAN KUMAR</t>
  </si>
  <si>
    <t>PRAMILA DEVI</t>
  </si>
  <si>
    <t>2199 0741 5695</t>
  </si>
  <si>
    <t>HRITIK</t>
  </si>
  <si>
    <t>6130 7387 2896</t>
  </si>
  <si>
    <t>AMANDEEP</t>
  </si>
  <si>
    <t>SUCHA SINGH</t>
  </si>
  <si>
    <t>SURESH CHAUHAN</t>
  </si>
  <si>
    <t>ANILLA CHAUHAN</t>
  </si>
  <si>
    <t>2107 3707 7254</t>
  </si>
  <si>
    <t>DHANU</t>
  </si>
  <si>
    <t>SURESH VERMA</t>
  </si>
  <si>
    <t>2530 7834 0294</t>
  </si>
  <si>
    <t>DURGAM</t>
  </si>
  <si>
    <t>UMESH YADAV</t>
  </si>
  <si>
    <t>4631 1922 8437</t>
  </si>
  <si>
    <t>VIMAL KUMAR</t>
  </si>
  <si>
    <t>7356 5140 8196</t>
  </si>
  <si>
    <t>SIDDHIKA</t>
  </si>
  <si>
    <t xml:space="preserve">NON MED </t>
  </si>
  <si>
    <t>9410 1827 8746</t>
  </si>
  <si>
    <t xml:space="preserve">HARMEET </t>
  </si>
  <si>
    <t>GURDEEP SINGH</t>
  </si>
  <si>
    <t>BALJINDER KAUR</t>
  </si>
  <si>
    <t>3390 3378 5936</t>
  </si>
  <si>
    <t>22UBA058</t>
  </si>
  <si>
    <t>22UBA059</t>
  </si>
  <si>
    <t>22UBA060</t>
  </si>
  <si>
    <t>22UBA061</t>
  </si>
  <si>
    <t>22UBA062</t>
  </si>
  <si>
    <t>22UBA063</t>
  </si>
  <si>
    <t>22UBA064</t>
  </si>
  <si>
    <t>22UBA065</t>
  </si>
  <si>
    <t>22UBA066</t>
  </si>
  <si>
    <t>DANISH</t>
  </si>
  <si>
    <t>YAKOOB</t>
  </si>
  <si>
    <t>SHABNAM</t>
  </si>
  <si>
    <t>9930 4298 7014</t>
  </si>
  <si>
    <t>BAGGA RAM</t>
  </si>
  <si>
    <t>7754 2644 0981</t>
  </si>
  <si>
    <t>2654 9614 1731</t>
  </si>
  <si>
    <t>KARANVEER</t>
  </si>
  <si>
    <t>SURJEET KAUR</t>
  </si>
  <si>
    <t>6140 9736 4258</t>
  </si>
  <si>
    <t xml:space="preserve">RANVEER </t>
  </si>
  <si>
    <t>DEBO DEVI</t>
  </si>
  <si>
    <t>5830 7842 5439</t>
  </si>
  <si>
    <t>CHARAN</t>
  </si>
  <si>
    <t>DASS</t>
  </si>
  <si>
    <t>BHOLAN DEVI</t>
  </si>
  <si>
    <t>5190 9044 1236</t>
  </si>
  <si>
    <t>KRISHAN CHAND</t>
  </si>
  <si>
    <t>6157 5624 2061</t>
  </si>
  <si>
    <t>MENKA</t>
  </si>
  <si>
    <t>7962 2676 8631</t>
  </si>
  <si>
    <t>AMARNATH</t>
  </si>
  <si>
    <t>RAGHUVEER SINGH</t>
  </si>
  <si>
    <t>GURMAIL KAUR</t>
  </si>
  <si>
    <t>22UBA067</t>
  </si>
  <si>
    <t xml:space="preserve">RUPESH </t>
  </si>
  <si>
    <t>POONAM DEVI</t>
  </si>
  <si>
    <t>22UBA068</t>
  </si>
  <si>
    <t>22UBA069</t>
  </si>
  <si>
    <t>22UBA070</t>
  </si>
  <si>
    <t>7608 5331 7140</t>
  </si>
  <si>
    <t>SATNAM</t>
  </si>
  <si>
    <t>KAMLI</t>
  </si>
  <si>
    <t>9211 2019 1980</t>
  </si>
  <si>
    <t>RAJOTIA</t>
  </si>
  <si>
    <t>4382 9720 4329</t>
  </si>
  <si>
    <t>SUSHEEL KUMAR</t>
  </si>
  <si>
    <t>SANTOSH</t>
  </si>
  <si>
    <t>22LCE001</t>
  </si>
  <si>
    <t>22LCE002</t>
  </si>
  <si>
    <t>22LCE003</t>
  </si>
  <si>
    <t>22LCE004</t>
  </si>
  <si>
    <t>22LCE005</t>
  </si>
  <si>
    <t>4525 9233 1655</t>
  </si>
  <si>
    <t xml:space="preserve">MASTER </t>
  </si>
  <si>
    <t>ANURAG</t>
  </si>
  <si>
    <t>MANHAS</t>
  </si>
  <si>
    <t>RAJESH KUMAR MANHAS</t>
  </si>
  <si>
    <t>SEEMA MANHAS</t>
  </si>
  <si>
    <t>8802 6664 7508</t>
  </si>
  <si>
    <t>SHAGUN</t>
  </si>
  <si>
    <t>ASHA KUMARI</t>
  </si>
  <si>
    <t>6883 2703 4898</t>
  </si>
  <si>
    <t>YOUVRAJ</t>
  </si>
  <si>
    <t>GURCHARAN DAS</t>
  </si>
  <si>
    <t>8746 4633 8771</t>
  </si>
  <si>
    <t>KALI RAM</t>
  </si>
  <si>
    <t>55..5</t>
  </si>
  <si>
    <t>2885 5990 6873</t>
  </si>
  <si>
    <t>ALOK</t>
  </si>
  <si>
    <t>ARJUN KUMAR RAI</t>
  </si>
  <si>
    <t>KUSUM RAI</t>
  </si>
  <si>
    <t>22UCH001</t>
  </si>
  <si>
    <t>22UCH002</t>
  </si>
  <si>
    <t>22UCH003</t>
  </si>
  <si>
    <t>22UCH004</t>
  </si>
  <si>
    <t>22UCH005</t>
  </si>
  <si>
    <t>22UCH006</t>
  </si>
  <si>
    <t>22UCH007</t>
  </si>
  <si>
    <t>22UCH008</t>
  </si>
  <si>
    <t>22UCH009</t>
  </si>
  <si>
    <t>22UCH010</t>
  </si>
  <si>
    <t>22UCH011</t>
  </si>
  <si>
    <t>22UCH012</t>
  </si>
  <si>
    <t>3054 3270 6536</t>
  </si>
  <si>
    <t>AYURSHI</t>
  </si>
  <si>
    <t>BAL RAJ</t>
  </si>
  <si>
    <t>RAJ KUMARI</t>
  </si>
  <si>
    <t>8652 8676 9617</t>
  </si>
  <si>
    <t>BALWANT SINGH</t>
  </si>
  <si>
    <t>4830 8198 5972</t>
  </si>
  <si>
    <t>DIVYA</t>
  </si>
  <si>
    <t>ISHWAR DUTT</t>
  </si>
  <si>
    <t>7149 1233 4884</t>
  </si>
  <si>
    <t>JAI DEV SHARMA</t>
  </si>
  <si>
    <t>7826 3837 4080</t>
  </si>
  <si>
    <t>SAHILJA</t>
  </si>
  <si>
    <t>KARAM SINGH</t>
  </si>
  <si>
    <t>3491 4252 5134</t>
  </si>
  <si>
    <t xml:space="preserve">KEWAL KRISHAN </t>
  </si>
  <si>
    <t>REENA</t>
  </si>
  <si>
    <t>7418 2200 9352</t>
  </si>
  <si>
    <t>KLAYANI</t>
  </si>
  <si>
    <t>KHUSHAHAL</t>
  </si>
  <si>
    <t>9218 2224 5492</t>
  </si>
  <si>
    <t xml:space="preserve">KHAMINDER </t>
  </si>
  <si>
    <t>KAUNDAL</t>
  </si>
  <si>
    <t>NARINDER KUMAR</t>
  </si>
  <si>
    <t>VEER DEVI</t>
  </si>
  <si>
    <t>6888 5193 4088</t>
  </si>
  <si>
    <t xml:space="preserve">VARUN </t>
  </si>
  <si>
    <t>NARVIR CHANDEL</t>
  </si>
  <si>
    <t>CHANDRESH CHANDEL</t>
  </si>
  <si>
    <t>7736 1034 6327</t>
  </si>
  <si>
    <t>SATYA DEVI</t>
  </si>
  <si>
    <t>9957 5279 5087</t>
  </si>
  <si>
    <t xml:space="preserve">RISHIKA </t>
  </si>
  <si>
    <t>RAJINDER PAL SINGH</t>
  </si>
  <si>
    <t>SUNITA RANI</t>
  </si>
  <si>
    <t>3056 5202 4941</t>
  </si>
  <si>
    <t>KUAMR</t>
  </si>
  <si>
    <t>RAKSHA DEVI</t>
  </si>
  <si>
    <t>22UCH013</t>
  </si>
  <si>
    <t>22UCH014</t>
  </si>
  <si>
    <t>22UCH015</t>
  </si>
  <si>
    <t>22UCH016</t>
  </si>
  <si>
    <t>22UCH017</t>
  </si>
  <si>
    <t>3961 7409 7659</t>
  </si>
  <si>
    <t>ADITI</t>
  </si>
  <si>
    <t>SHAILENDRA KUMAR SINGH</t>
  </si>
  <si>
    <t>SANGEETA SINGH</t>
  </si>
  <si>
    <t>8125 6419 0117</t>
  </si>
  <si>
    <t>VIBHAV</t>
  </si>
  <si>
    <t>VIJAY PANDEY</t>
  </si>
  <si>
    <t>MAHIMA PANDEY</t>
  </si>
  <si>
    <t>2996 4246 4062</t>
  </si>
  <si>
    <t>LOVELEENA</t>
  </si>
  <si>
    <t>RAKESH KANSAL</t>
  </si>
  <si>
    <t>ANJALI KANSAL</t>
  </si>
  <si>
    <t>9987 0836 8264</t>
  </si>
  <si>
    <t>BRIJ KISHOR SINGH</t>
  </si>
  <si>
    <t>CHANDANI DEVI</t>
  </si>
  <si>
    <t>9988 5357 7651</t>
  </si>
  <si>
    <t>JEEVAN</t>
  </si>
  <si>
    <t>UTTAM CHAND</t>
  </si>
  <si>
    <t>ASHA DEVI</t>
  </si>
  <si>
    <t>2036 0634 1313</t>
  </si>
  <si>
    <t>SUKHWINDER</t>
  </si>
  <si>
    <t>22UAG002</t>
  </si>
  <si>
    <t>22UAG003</t>
  </si>
  <si>
    <t>22UAG004</t>
  </si>
  <si>
    <t>22UAG005</t>
  </si>
  <si>
    <t>22UAG006</t>
  </si>
  <si>
    <t>22UAG007</t>
  </si>
  <si>
    <t>2087 5358 7886</t>
  </si>
  <si>
    <t xml:space="preserve">DEEPAK </t>
  </si>
  <si>
    <t>9078 1075 1004</t>
  </si>
  <si>
    <t xml:space="preserve">VISHWAS </t>
  </si>
  <si>
    <t>6943 4644 4948</t>
  </si>
  <si>
    <t>RASHMI</t>
  </si>
  <si>
    <t>RAM GOPAL</t>
  </si>
  <si>
    <t>NIRMAL DEVI</t>
  </si>
  <si>
    <t>8625 5220 3660</t>
  </si>
  <si>
    <t>SANJEEV KUMAR SHARMA</t>
  </si>
  <si>
    <t>SHALINI SHARMA</t>
  </si>
  <si>
    <t>7439 0597 2993</t>
  </si>
  <si>
    <t>22UAG008</t>
  </si>
  <si>
    <t>TARANJEET</t>
  </si>
  <si>
    <t>BHUPINDER SINGH</t>
  </si>
  <si>
    <t>4120 8513 5528</t>
  </si>
  <si>
    <t>RIYA</t>
  </si>
  <si>
    <t xml:space="preserve">3714 8780 5938 </t>
  </si>
  <si>
    <t>CSE (LEET)</t>
  </si>
  <si>
    <t>22LCS001</t>
  </si>
  <si>
    <t>22LCS002</t>
  </si>
  <si>
    <t>22LCS003</t>
  </si>
  <si>
    <t>22LCS005</t>
  </si>
  <si>
    <t>22LCS006</t>
  </si>
  <si>
    <t>22LCS008</t>
  </si>
  <si>
    <t>DALIP KUMAR</t>
  </si>
  <si>
    <t>5233 2944 3165</t>
  </si>
  <si>
    <t>5151 5173 2565</t>
  </si>
  <si>
    <t xml:space="preserve">SHRISHTI </t>
  </si>
  <si>
    <t>KANT</t>
  </si>
  <si>
    <t>6735 7644 8225</t>
  </si>
  <si>
    <t>BAL CHAND</t>
  </si>
  <si>
    <t>9119 1390 9327</t>
  </si>
  <si>
    <t>CHET BAHADUR</t>
  </si>
  <si>
    <t>KALOTI</t>
  </si>
  <si>
    <t>4829 6199 6933</t>
  </si>
  <si>
    <t>MAMTA</t>
  </si>
  <si>
    <t>MEHAR SINGH</t>
  </si>
  <si>
    <t>JAI DEVI</t>
  </si>
  <si>
    <t>9942 1511 5767</t>
  </si>
  <si>
    <t>RAJVEER SINGH</t>
  </si>
  <si>
    <t>ISHWAR DASS</t>
  </si>
  <si>
    <t>22PEE001</t>
  </si>
  <si>
    <t>GENDER</t>
  </si>
  <si>
    <t>9078 7839 0776</t>
  </si>
  <si>
    <t>22PEE002</t>
  </si>
  <si>
    <t>22PEE003</t>
  </si>
  <si>
    <t>TUSHAL SHARMA</t>
  </si>
  <si>
    <t>RAVINDER SHARMA</t>
  </si>
  <si>
    <t>2906 5082 3139</t>
  </si>
  <si>
    <t>SAURAV SHARMA</t>
  </si>
  <si>
    <t>SOM NATH SHARMA</t>
  </si>
  <si>
    <t>2629 6807 1932</t>
  </si>
  <si>
    <t>HARISH KUMAR</t>
  </si>
  <si>
    <t>22PCH001</t>
  </si>
  <si>
    <t>22PCH002</t>
  </si>
  <si>
    <t>22PCH003</t>
  </si>
  <si>
    <t>22PCH004</t>
  </si>
  <si>
    <t>22PCH005</t>
  </si>
  <si>
    <t>22PCH006</t>
  </si>
  <si>
    <t>22PCH007</t>
  </si>
  <si>
    <t>22PCH008</t>
  </si>
  <si>
    <t>22PCH009</t>
  </si>
  <si>
    <t>22PCH010</t>
  </si>
  <si>
    <t>22PCH011</t>
  </si>
  <si>
    <t>22PCH012</t>
  </si>
  <si>
    <t>22PCH013</t>
  </si>
  <si>
    <t>22PCH014</t>
  </si>
  <si>
    <t>22PCH015</t>
  </si>
  <si>
    <t>22PCH016</t>
  </si>
  <si>
    <t>22PCH017</t>
  </si>
  <si>
    <t>22PCH018</t>
  </si>
  <si>
    <t>22PCH019</t>
  </si>
  <si>
    <t>22PCH020</t>
  </si>
  <si>
    <t>22PCH021</t>
  </si>
  <si>
    <t>22PCH022</t>
  </si>
  <si>
    <t>22PCH023</t>
  </si>
  <si>
    <t>22PCH024</t>
  </si>
  <si>
    <t>22PCH025</t>
  </si>
  <si>
    <t>22PCH026</t>
  </si>
  <si>
    <t>22PCH027</t>
  </si>
  <si>
    <t>22PCH028</t>
  </si>
  <si>
    <t>22PCH029</t>
  </si>
  <si>
    <t>22PCH030</t>
  </si>
  <si>
    <t>22PCH031</t>
  </si>
  <si>
    <t>22PCH032</t>
  </si>
  <si>
    <t>22PCH033</t>
  </si>
  <si>
    <t>22PCH034</t>
  </si>
  <si>
    <t>22PCH035</t>
  </si>
  <si>
    <t>22PCH036</t>
  </si>
  <si>
    <t>6410 0922 8123</t>
  </si>
  <si>
    <t>5806 4571 3719</t>
  </si>
  <si>
    <t>NEHA DEVI</t>
  </si>
  <si>
    <t>GOPAL DASS</t>
  </si>
  <si>
    <t>3528 6275 2023</t>
  </si>
  <si>
    <t>VIKAS CHANDEL</t>
  </si>
  <si>
    <t>4439 6501 5247</t>
  </si>
  <si>
    <t>GYAN CHAND</t>
  </si>
  <si>
    <t>5695 4541 7749</t>
  </si>
  <si>
    <t>TAMANNA CHANDEL</t>
  </si>
  <si>
    <t>3878 5135 0854</t>
  </si>
  <si>
    <t>MUKESH KUMAR</t>
  </si>
  <si>
    <t>4277 2794 3770</t>
  </si>
  <si>
    <t>AAKASH</t>
  </si>
  <si>
    <t>KISHORE CHAND</t>
  </si>
  <si>
    <t>3386 0204 8234</t>
  </si>
  <si>
    <t>RAJAN GAURTAM</t>
  </si>
  <si>
    <t>8301 5231 0556</t>
  </si>
  <si>
    <t>RAHUL</t>
  </si>
  <si>
    <t>4181 8846 9531</t>
  </si>
  <si>
    <t>ABHILASHA KUMARI</t>
  </si>
  <si>
    <t>MAHINDER SINGH</t>
  </si>
  <si>
    <t>5269 2874 6098</t>
  </si>
  <si>
    <t>ANCHAL</t>
  </si>
  <si>
    <t>MALKEET SINGH</t>
  </si>
  <si>
    <t>9306 8061 0935</t>
  </si>
  <si>
    <t>VISHAL GARLA</t>
  </si>
  <si>
    <t>7761 7478 6772</t>
  </si>
  <si>
    <t>NITIKA BHARTI</t>
  </si>
  <si>
    <t>9635 4993 5202</t>
  </si>
  <si>
    <t>RITESH  KUMAR</t>
  </si>
  <si>
    <t>4964 5599 9847</t>
  </si>
  <si>
    <t>VAISHALI</t>
  </si>
  <si>
    <t>MOHAN SINGH</t>
  </si>
  <si>
    <t>4721 2487 3075</t>
  </si>
  <si>
    <t>AMISHA THALYARI</t>
  </si>
  <si>
    <t>5098 1841 2847</t>
  </si>
  <si>
    <t>RAGHAV SHARMA</t>
  </si>
  <si>
    <t>9307 7923 6182</t>
  </si>
  <si>
    <t>NISHA RANI</t>
  </si>
  <si>
    <t>7479 8517 7916</t>
  </si>
  <si>
    <t>POHU LAL</t>
  </si>
  <si>
    <t>2974 6802 3328</t>
  </si>
  <si>
    <t>NEAH KUMARI YADAV</t>
  </si>
  <si>
    <t>RAM PARVESH YADAV</t>
  </si>
  <si>
    <t>8044 1566 7333</t>
  </si>
  <si>
    <t xml:space="preserve">MUKESH </t>
  </si>
  <si>
    <t>RAM RATTAN</t>
  </si>
  <si>
    <t>6382 9924 9867</t>
  </si>
  <si>
    <t>ARPIT SHARMA</t>
  </si>
  <si>
    <t>4856 1668 9040</t>
  </si>
  <si>
    <t>RAM SWAROOP</t>
  </si>
  <si>
    <t>5309 1306 9850</t>
  </si>
  <si>
    <t>RIYA LATAWA</t>
  </si>
  <si>
    <t>RANDHIR LATAWA</t>
  </si>
  <si>
    <t>8496 6460 6702</t>
  </si>
  <si>
    <t xml:space="preserve">DINESH </t>
  </si>
  <si>
    <t>SHASHI KANT</t>
  </si>
  <si>
    <t>5722 9090 7818</t>
  </si>
  <si>
    <t>SHIKHA SHARAM</t>
  </si>
  <si>
    <t>8306 9200 8699</t>
  </si>
  <si>
    <t>SAJAN</t>
  </si>
  <si>
    <t>SUJEET CHOUDHARY</t>
  </si>
  <si>
    <t>BIHAR</t>
  </si>
  <si>
    <t>6834 7129 1785</t>
  </si>
  <si>
    <t>ANKITA CHANDEL</t>
  </si>
  <si>
    <t>9200 5420 1591</t>
  </si>
  <si>
    <t>22PCH037</t>
  </si>
  <si>
    <t>22PCH038</t>
  </si>
  <si>
    <t>22PCH039</t>
  </si>
  <si>
    <t>22PCH040</t>
  </si>
  <si>
    <t>22PCH041</t>
  </si>
  <si>
    <t>22PCH042</t>
  </si>
  <si>
    <t>22PCH043</t>
  </si>
  <si>
    <t>22PCH044</t>
  </si>
  <si>
    <t>22PCH045</t>
  </si>
  <si>
    <t>22PCH046</t>
  </si>
  <si>
    <t>22PCH047</t>
  </si>
  <si>
    <t>22PCH048</t>
  </si>
  <si>
    <t>ADITI RANA</t>
  </si>
  <si>
    <t>8828 2274 3781</t>
  </si>
  <si>
    <t>SIDHARTH</t>
  </si>
  <si>
    <t>6570 5739 6763</t>
  </si>
  <si>
    <t>VANDNA THAKUR</t>
  </si>
  <si>
    <t>7264 7543 1661</t>
  </si>
  <si>
    <t>MEENAKSHI DEVI</t>
  </si>
  <si>
    <t>6662 1461 9172</t>
  </si>
  <si>
    <t>RAJ SINGH</t>
  </si>
  <si>
    <t>9995 1924 3879</t>
  </si>
  <si>
    <t>RITIK KUMAR</t>
  </si>
  <si>
    <t>KISHORI LAL</t>
  </si>
  <si>
    <t>5630 4270 2703</t>
  </si>
  <si>
    <t>DIKSHA KANWAR</t>
  </si>
  <si>
    <t>MANJEER SINGH</t>
  </si>
  <si>
    <t>3834 2562 7937</t>
  </si>
  <si>
    <t>AYUSH KUMAR TRIPATHI</t>
  </si>
  <si>
    <t>6501 5516 5581</t>
  </si>
  <si>
    <t>HIMANSHU BISHT</t>
  </si>
  <si>
    <t>RAM SINGH</t>
  </si>
  <si>
    <t>6315 5423 0526</t>
  </si>
  <si>
    <t>VISHAL KUMAR</t>
  </si>
  <si>
    <t>DURGA CHAND</t>
  </si>
  <si>
    <t>7178 0644 1491</t>
  </si>
  <si>
    <t>AKASH KUMAR YADAV</t>
  </si>
  <si>
    <t>YOGENDRA YADAV</t>
  </si>
  <si>
    <t>3653 1959 2866</t>
  </si>
  <si>
    <t>LACHHMAN</t>
  </si>
  <si>
    <t>7636 0915 8465</t>
  </si>
  <si>
    <t>RITIK RANA</t>
  </si>
  <si>
    <t>5410 1857 3142</t>
  </si>
  <si>
    <t xml:space="preserve">ANURADHA </t>
  </si>
  <si>
    <t>DALEL CHAND</t>
  </si>
  <si>
    <t>9087 2250 9917</t>
  </si>
  <si>
    <t>NANCY DEVI</t>
  </si>
  <si>
    <t>PARSHOTAM SINGH</t>
  </si>
  <si>
    <t>7534 6793 9871</t>
  </si>
  <si>
    <t xml:space="preserve">HIMANSHI </t>
  </si>
  <si>
    <t>BABU RAM</t>
  </si>
  <si>
    <t>3976 4980 6459</t>
  </si>
  <si>
    <t>ANKITA THAKUR</t>
  </si>
  <si>
    <t>SOM CHAND THAKUR</t>
  </si>
  <si>
    <t>3193 9775 7518</t>
  </si>
  <si>
    <t>SHUBHAM THAKUR</t>
  </si>
  <si>
    <t>SURESH THAKUR</t>
  </si>
  <si>
    <t>7498 1863 2155</t>
  </si>
  <si>
    <t>SAKSHI TOOR</t>
  </si>
  <si>
    <t>RAMJAN MOHAMMAD</t>
  </si>
  <si>
    <t>7813 8498 1973</t>
  </si>
  <si>
    <t>22PMB001</t>
  </si>
  <si>
    <t>22PMB005</t>
  </si>
  <si>
    <t>22PMB006</t>
  </si>
  <si>
    <t>22PMB007</t>
  </si>
  <si>
    <t>22PMB008</t>
  </si>
  <si>
    <t>22PMB009</t>
  </si>
  <si>
    <t>22PMB010</t>
  </si>
  <si>
    <t>22PMB011</t>
  </si>
  <si>
    <t>22PMB012</t>
  </si>
  <si>
    <t>22PMB013</t>
  </si>
  <si>
    <t>22PMB014</t>
  </si>
  <si>
    <t>22PMB015</t>
  </si>
  <si>
    <t>POOJA KAUNDAL</t>
  </si>
  <si>
    <t>8779 2729 4285</t>
  </si>
  <si>
    <t>KUMARI DIKSHA</t>
  </si>
  <si>
    <t>GAGAN SINGH</t>
  </si>
  <si>
    <t>B.Sc with Biotech</t>
  </si>
  <si>
    <t>9934 2079 3552</t>
  </si>
  <si>
    <t>OM PRAKASH</t>
  </si>
  <si>
    <t>9391 9975 8623</t>
  </si>
  <si>
    <t>MEHROOM KURESHI</t>
  </si>
  <si>
    <t>RAFEEQ MOHAMMAD</t>
  </si>
  <si>
    <t>3932 2547 5773</t>
  </si>
  <si>
    <t xml:space="preserve">BABITA </t>
  </si>
  <si>
    <t>7319 7069 4625</t>
  </si>
  <si>
    <t>MUKUL RUHELA</t>
  </si>
  <si>
    <t>RAJ KUMAR RUHELA</t>
  </si>
  <si>
    <t>3493 7334 9147</t>
  </si>
  <si>
    <t>KOMAL THAKUR</t>
  </si>
  <si>
    <t>3174 1632 5934</t>
  </si>
  <si>
    <t>ANUPAM VASHISTH</t>
  </si>
  <si>
    <t>3255 2867 1721</t>
  </si>
  <si>
    <t>MANISHA RANI</t>
  </si>
  <si>
    <t>BIRENDRA PRASAD</t>
  </si>
  <si>
    <t>8666 3647 5610</t>
  </si>
  <si>
    <t>SURVI</t>
  </si>
  <si>
    <t>B.Sc Biology</t>
  </si>
  <si>
    <t>B.Sc Zoology</t>
  </si>
  <si>
    <t>8429 4304 9663</t>
  </si>
  <si>
    <t>ANISHA THAKUR</t>
  </si>
  <si>
    <t xml:space="preserve">8262 0696 7430 </t>
  </si>
  <si>
    <t xml:space="preserve">AKANKSHA </t>
  </si>
  <si>
    <t>ROOPLAL</t>
  </si>
  <si>
    <t>2204 5093 6699</t>
  </si>
  <si>
    <t>MCA</t>
  </si>
  <si>
    <t>22PCA001</t>
  </si>
  <si>
    <t>22PCA002</t>
  </si>
  <si>
    <t>22PCA003</t>
  </si>
  <si>
    <t>22PCA004</t>
  </si>
  <si>
    <t>22PCA005</t>
  </si>
  <si>
    <t>22PCA006</t>
  </si>
  <si>
    <t>22PCA007</t>
  </si>
  <si>
    <t>22PCA008</t>
  </si>
  <si>
    <t>22PCA009</t>
  </si>
  <si>
    <t>22PCA010</t>
  </si>
  <si>
    <t>RAHUL CHANDEL</t>
  </si>
  <si>
    <t>ANIL KUMAR CHANDEL</t>
  </si>
  <si>
    <t>5057 3095 4702</t>
  </si>
  <si>
    <t>BHUPENDER SINGH</t>
  </si>
  <si>
    <t>7528 7355 5087</t>
  </si>
  <si>
    <t>SUMESH KUMAR</t>
  </si>
  <si>
    <t>8253 9649 5389</t>
  </si>
  <si>
    <t>ABHISHEK KATOCH</t>
  </si>
  <si>
    <t>KEWAL CHAND KATOCH</t>
  </si>
  <si>
    <t>9662 0156 8669</t>
  </si>
  <si>
    <t>ABHIMANYU SINGH RATHORE</t>
  </si>
  <si>
    <t>MAHAVEER SINGH</t>
  </si>
  <si>
    <t>7655 8721 2874</t>
  </si>
  <si>
    <t xml:space="preserve">KAMAL </t>
  </si>
  <si>
    <t>6033 6704 3157</t>
  </si>
  <si>
    <t>MOHIT SINGH</t>
  </si>
  <si>
    <t>NARENDRA SINGH</t>
  </si>
  <si>
    <t>5235 3169 4751</t>
  </si>
  <si>
    <t>NISHANT SHARMA</t>
  </si>
  <si>
    <t>NARESH SHARMA</t>
  </si>
  <si>
    <t>7340 4906 0882</t>
  </si>
  <si>
    <t>AYUSH SHARMA</t>
  </si>
  <si>
    <t>SATYAPAL SHARMA</t>
  </si>
  <si>
    <t>9273 9464 6190</t>
  </si>
  <si>
    <t>TARUN PATYAL</t>
  </si>
  <si>
    <t>VIJAY PATYAL</t>
  </si>
  <si>
    <t>5435 7094 4492</t>
  </si>
  <si>
    <t>22PCA012</t>
  </si>
  <si>
    <t>PRAMOD</t>
  </si>
  <si>
    <t>8146 1663 3633</t>
  </si>
  <si>
    <t>AKSHAT SHARMA</t>
  </si>
  <si>
    <t>22PBA001</t>
  </si>
  <si>
    <t>B.PHARM</t>
  </si>
  <si>
    <t>8108 4382 5390</t>
  </si>
  <si>
    <t>22PBA002</t>
  </si>
  <si>
    <t>22PBA003</t>
  </si>
  <si>
    <t>22PBA004</t>
  </si>
  <si>
    <t>22PBA005</t>
  </si>
  <si>
    <t>22PBA006</t>
  </si>
  <si>
    <t>22PBA007</t>
  </si>
  <si>
    <t>22PBA008</t>
  </si>
  <si>
    <t>22PBA009</t>
  </si>
  <si>
    <t>22PBA010</t>
  </si>
  <si>
    <t>22PBA011</t>
  </si>
  <si>
    <t>22PBA013</t>
  </si>
  <si>
    <t>22PBA014</t>
  </si>
  <si>
    <t>22PBA015</t>
  </si>
  <si>
    <t>22PBA016</t>
  </si>
  <si>
    <t xml:space="preserve">GITANSHI BHARDWAJ </t>
  </si>
  <si>
    <t>AJAY KUMAR BHARDWAJ</t>
  </si>
  <si>
    <t>4100 9776 7089</t>
  </si>
  <si>
    <t>AMAR NATH</t>
  </si>
  <si>
    <t>5299 5522 3273</t>
  </si>
  <si>
    <t>KASHISH SHARMA</t>
  </si>
  <si>
    <t>ANIL SHARMA</t>
  </si>
  <si>
    <t>6977 8992 3969</t>
  </si>
  <si>
    <t>PYARE LAL</t>
  </si>
  <si>
    <t>ASHA RAM</t>
  </si>
  <si>
    <t>7976 7045 9936</t>
  </si>
  <si>
    <t xml:space="preserve">ABNEESH THAKUR </t>
  </si>
  <si>
    <t>6292 5418 1644</t>
  </si>
  <si>
    <t>GURJEET SINGH</t>
  </si>
  <si>
    <t>2971 9536 8063</t>
  </si>
  <si>
    <t>ABHISHEK SHARMA</t>
  </si>
  <si>
    <t>BALDEV</t>
  </si>
  <si>
    <t>7828 0193 8137</t>
  </si>
  <si>
    <t>VIVEK TIWARI</t>
  </si>
  <si>
    <t>BASHISHTH TIWARI</t>
  </si>
  <si>
    <t>4844 0482 8322</t>
  </si>
  <si>
    <t>VIPAN CHOUDHARY</t>
  </si>
  <si>
    <t xml:space="preserve">CHANDER MANI </t>
  </si>
  <si>
    <t>8249 7852 0260</t>
  </si>
  <si>
    <t>HIMANI GARIYA</t>
  </si>
  <si>
    <t>DEVENDER SINGH GARIYA</t>
  </si>
  <si>
    <t>5473 3003 0570</t>
  </si>
  <si>
    <t>DIVYA DOGRA</t>
  </si>
  <si>
    <t>GURDAS RAM</t>
  </si>
  <si>
    <t>7140 4981 3059</t>
  </si>
  <si>
    <t>GAGANDEEP SAINI</t>
  </si>
  <si>
    <t>HARI SINGH</t>
  </si>
  <si>
    <t>2066 7667 3403</t>
  </si>
  <si>
    <t>ANJALI DEVI</t>
  </si>
  <si>
    <t>7263 5012 0527</t>
  </si>
  <si>
    <t>3151 0942 1095</t>
  </si>
  <si>
    <t xml:space="preserve">ROHIT CHAUHAN </t>
  </si>
  <si>
    <t>HUSAN SINGH</t>
  </si>
  <si>
    <t>22PBA017</t>
  </si>
  <si>
    <t>22PBA018</t>
  </si>
  <si>
    <t>22PBA019</t>
  </si>
  <si>
    <t>22PBA020</t>
  </si>
  <si>
    <t>22PBA021</t>
  </si>
  <si>
    <t>22PBA022</t>
  </si>
  <si>
    <t>22PBA023</t>
  </si>
  <si>
    <t>22PBA024</t>
  </si>
  <si>
    <t>22PBA025</t>
  </si>
  <si>
    <t>22PBA026</t>
  </si>
  <si>
    <t>22PBA027</t>
  </si>
  <si>
    <t>22PBA028</t>
  </si>
  <si>
    <t>22PBA029</t>
  </si>
  <si>
    <t>22PBA030</t>
  </si>
  <si>
    <t>3486 7639 1163</t>
  </si>
  <si>
    <t>POOJA SINGLA</t>
  </si>
  <si>
    <t>JEEVAN DAS SINGLA</t>
  </si>
  <si>
    <t>4881 2449 0316</t>
  </si>
  <si>
    <t>PALAK PERHATE</t>
  </si>
  <si>
    <t>KALYAN  SINGH</t>
  </si>
  <si>
    <t>6321 0367 1971</t>
  </si>
  <si>
    <t>ARUSHI</t>
  </si>
  <si>
    <t xml:space="preserve">MOHD. NASIR </t>
  </si>
  <si>
    <t>4502 0041 8673</t>
  </si>
  <si>
    <t>ANSHUL JAMWAL</t>
  </si>
  <si>
    <t>NARESH KUMRA JAMWAL</t>
  </si>
  <si>
    <t>3037 1876 8340</t>
  </si>
  <si>
    <t>PREETAM THAKUR</t>
  </si>
  <si>
    <t>PARKSAH CHAND</t>
  </si>
  <si>
    <t>5612 7615 3818</t>
  </si>
  <si>
    <t>NITIN SAKLANI</t>
  </si>
  <si>
    <t>PARKASH CHAND</t>
  </si>
  <si>
    <t>4638 9442 8313</t>
  </si>
  <si>
    <t>KAPIL</t>
  </si>
  <si>
    <t>PARVEEN KUMAR</t>
  </si>
  <si>
    <t>3270 1054 5339</t>
  </si>
  <si>
    <t>AMAN THAKUR</t>
  </si>
  <si>
    <t>9669 4966 6887</t>
  </si>
  <si>
    <t>SAURABH SYAL</t>
  </si>
  <si>
    <t>7364 0471 5718</t>
  </si>
  <si>
    <t>RIYA THAKUR</t>
  </si>
  <si>
    <t>6430 4513 6350</t>
  </si>
  <si>
    <t>VISHAL GAUTAM</t>
  </si>
  <si>
    <t>3697 2320 7076</t>
  </si>
  <si>
    <t>MOHAN PANDEY</t>
  </si>
  <si>
    <t>RAMAKANT PANDEY</t>
  </si>
  <si>
    <t>2696 7443 6605</t>
  </si>
  <si>
    <t>22PBA031</t>
  </si>
  <si>
    <t>22PBA032</t>
  </si>
  <si>
    <t>22PBA033</t>
  </si>
  <si>
    <t>22PBA034</t>
  </si>
  <si>
    <t>22PBA035</t>
  </si>
  <si>
    <t>22PBA036</t>
  </si>
  <si>
    <t>22PBA037</t>
  </si>
  <si>
    <t>22PBA038</t>
  </si>
  <si>
    <t>22PBA039</t>
  </si>
  <si>
    <t>22PBA040</t>
  </si>
  <si>
    <t>22PBA041</t>
  </si>
  <si>
    <t>22PBA042</t>
  </si>
  <si>
    <t>22PBA043</t>
  </si>
  <si>
    <t>22PBA044</t>
  </si>
  <si>
    <t>SHEETAL</t>
  </si>
  <si>
    <t>2888 9574 5412</t>
  </si>
  <si>
    <t>NEAH DEVI</t>
  </si>
  <si>
    <t>8193 0487 4421</t>
  </si>
  <si>
    <t>AMISHA THAKUR</t>
  </si>
  <si>
    <t>RANDEEP SINGH</t>
  </si>
  <si>
    <t>3285 1951 8537</t>
  </si>
  <si>
    <t>ABHINANDAN KUMAR SHARMA</t>
  </si>
  <si>
    <t>RANJEET SINGH SHARMA</t>
  </si>
  <si>
    <t>9787 4940 3243</t>
  </si>
  <si>
    <t>ROOP LAL</t>
  </si>
  <si>
    <t>9032 2605 1037</t>
  </si>
  <si>
    <t>SIMRAN KAUR SAINI</t>
  </si>
  <si>
    <t>S INDERJIT SINGH SAINI</t>
  </si>
  <si>
    <t xml:space="preserve">9435 3554 0436 </t>
  </si>
  <si>
    <t>SHIVAM SHARMA</t>
  </si>
  <si>
    <t>SANDEEP KISHORE SHARMA</t>
  </si>
  <si>
    <t>7649 0961 1467</t>
  </si>
  <si>
    <t>KULBEER SINGH</t>
  </si>
  <si>
    <t>SATBEER SINGH</t>
  </si>
  <si>
    <t>4602 0685 8967</t>
  </si>
  <si>
    <t>3895 0784 6019</t>
  </si>
  <si>
    <t>ANCHLESH SHARMA</t>
  </si>
  <si>
    <t>6609 5712 2455</t>
  </si>
  <si>
    <t xml:space="preserve">PRATIBHA </t>
  </si>
  <si>
    <t>3701 6339 1400</t>
  </si>
  <si>
    <t>KHUSHBOO LATAWA</t>
  </si>
  <si>
    <t>SUDHIR LATAWA</t>
  </si>
  <si>
    <t>6707 6756 6125</t>
  </si>
  <si>
    <t>SHRADHA SURYA</t>
  </si>
  <si>
    <t>SURENDER KUMAR SURYA</t>
  </si>
  <si>
    <t>5462 5481 1796</t>
  </si>
  <si>
    <t>22PBA045</t>
  </si>
  <si>
    <t>22PBA046</t>
  </si>
  <si>
    <t>22PBA047</t>
  </si>
  <si>
    <t>22PBA048</t>
  </si>
  <si>
    <t>22PBA049</t>
  </si>
  <si>
    <t>22PBA050</t>
  </si>
  <si>
    <t>22PBA051</t>
  </si>
  <si>
    <t>22PBA052</t>
  </si>
  <si>
    <t>22PBA053</t>
  </si>
  <si>
    <t>22PBA054</t>
  </si>
  <si>
    <t>22PBA055</t>
  </si>
  <si>
    <t>SURAJ KUMAR</t>
  </si>
  <si>
    <t xml:space="preserve">SURESH KUMAR </t>
  </si>
  <si>
    <t>8450 2134 2839</t>
  </si>
  <si>
    <t>KAMINI</t>
  </si>
  <si>
    <t>2118 7622 7163</t>
  </si>
  <si>
    <t>ACHHAR SINGH</t>
  </si>
  <si>
    <t>7679 0205 7373</t>
  </si>
  <si>
    <t>PRANIKA JAIN</t>
  </si>
  <si>
    <t>RAJEEV JAIN</t>
  </si>
  <si>
    <t>6972 1049 6349</t>
  </si>
  <si>
    <t>DIKSHA JAIN</t>
  </si>
  <si>
    <t>NITIN JAIN</t>
  </si>
  <si>
    <t>5392 1243 6109</t>
  </si>
  <si>
    <t>BHARAT CHOUDHARY</t>
  </si>
  <si>
    <t>DALIP</t>
  </si>
  <si>
    <t>9972 4430 6490</t>
  </si>
  <si>
    <t>RUPAM KUMARI</t>
  </si>
  <si>
    <t>RAJESH KUMAR PASWAN</t>
  </si>
  <si>
    <t>3798 0672 9711</t>
  </si>
  <si>
    <t>SHIVNAGI</t>
  </si>
  <si>
    <t>SUKH RAM</t>
  </si>
  <si>
    <t>7956 6687 2059</t>
  </si>
  <si>
    <t>BHISHAM KUMAR</t>
  </si>
  <si>
    <t>DEVINDER KUMAR</t>
  </si>
  <si>
    <t>8268 8042 1931</t>
  </si>
  <si>
    <t>TUSHAR SHARMA</t>
  </si>
  <si>
    <t>2108 6752 3777</t>
  </si>
  <si>
    <t>CHETAN RAI</t>
  </si>
  <si>
    <t>9024 9158 7759</t>
  </si>
  <si>
    <t>VIJAY PANHOTRA</t>
  </si>
  <si>
    <t>SIMRO DEVI</t>
  </si>
  <si>
    <t>Jammu &amp; Kashmir</t>
  </si>
  <si>
    <t>2056 1893 8163</t>
  </si>
  <si>
    <t>22PBA056</t>
  </si>
  <si>
    <t>22PBA057</t>
  </si>
  <si>
    <t>22PBA058</t>
  </si>
  <si>
    <t>22PBA059</t>
  </si>
  <si>
    <t>22PBA060</t>
  </si>
  <si>
    <t>22PBA061</t>
  </si>
  <si>
    <t>GURPREET SINGH</t>
  </si>
  <si>
    <t>4951 2312 1425</t>
  </si>
  <si>
    <t>AMAR CHAND</t>
  </si>
  <si>
    <t>6975 3684 8779</t>
  </si>
  <si>
    <t>GURJANT SINGH</t>
  </si>
  <si>
    <t>SANGAT SINGH</t>
  </si>
  <si>
    <t>8843 2369 3309</t>
  </si>
  <si>
    <t>RANJANA</t>
  </si>
  <si>
    <t>6356 4852 3239</t>
  </si>
  <si>
    <t>5576 3589 6561</t>
  </si>
  <si>
    <t>KUSHAL KUMAR</t>
  </si>
  <si>
    <t>22PPC001</t>
  </si>
  <si>
    <t>3933 7723 1483</t>
  </si>
  <si>
    <t>KRITI ROHILLA</t>
  </si>
  <si>
    <t>NAVEEN KUMAR ROHILLA</t>
  </si>
  <si>
    <t>22PPC002</t>
  </si>
  <si>
    <t>22PPC003</t>
  </si>
  <si>
    <t>22PPC004</t>
  </si>
  <si>
    <t>22PPC005</t>
  </si>
  <si>
    <t>22PPC006</t>
  </si>
  <si>
    <t>22PPC007</t>
  </si>
  <si>
    <t>22PPC008</t>
  </si>
  <si>
    <t>22PPC009</t>
  </si>
  <si>
    <t>22PPC010</t>
  </si>
  <si>
    <t>22PPC012</t>
  </si>
  <si>
    <t>22PPC013</t>
  </si>
  <si>
    <t>2437 7116 2347</t>
  </si>
  <si>
    <t>RAJAT KUMAR</t>
  </si>
  <si>
    <t>6917 5742 0211</t>
  </si>
  <si>
    <t>VANDNA KUMARI</t>
  </si>
  <si>
    <t>MANOJ SHARMA</t>
  </si>
  <si>
    <t>3965 6898 4471</t>
  </si>
  <si>
    <t>SHAVITA SHAHI</t>
  </si>
  <si>
    <t>PANKAJ SHAHI</t>
  </si>
  <si>
    <t>6700 7865 0657</t>
  </si>
  <si>
    <t>RITIK DABLA</t>
  </si>
  <si>
    <t>VIJENDER DABLA</t>
  </si>
  <si>
    <t>9372 3370 4729</t>
  </si>
  <si>
    <t>VIVEK KUMAR</t>
  </si>
  <si>
    <t>SITARAM KAMAT</t>
  </si>
  <si>
    <t>4867 4492 1673</t>
  </si>
  <si>
    <t>ASHISH KASHYAP</t>
  </si>
  <si>
    <t>ASHOK KUAMR</t>
  </si>
  <si>
    <t>2956 9225 3342</t>
  </si>
  <si>
    <t xml:space="preserve">SHILPA </t>
  </si>
  <si>
    <t>RAKSHPAL SINGH</t>
  </si>
  <si>
    <t>5294 5108 6410</t>
  </si>
  <si>
    <t>RUBAL PAUL</t>
  </si>
  <si>
    <t>7103 8957 5651</t>
  </si>
  <si>
    <t>PARAS SAXENA</t>
  </si>
  <si>
    <t>RAJESH SAXENA</t>
  </si>
  <si>
    <t>4864 7919 9802</t>
  </si>
  <si>
    <t>22PPC014</t>
  </si>
  <si>
    <t>ANIKET DHADWAL</t>
  </si>
  <si>
    <t>SANTEEL KUMAR</t>
  </si>
  <si>
    <t>3301 2877 2932</t>
  </si>
  <si>
    <t>ABHISHEK KUMAR</t>
  </si>
  <si>
    <t>3026 6211 1695</t>
  </si>
  <si>
    <t xml:space="preserve">PRACHI SHAHI </t>
  </si>
  <si>
    <t>CHANDAN SINGH</t>
  </si>
  <si>
    <t>22PPH001</t>
  </si>
  <si>
    <t>5180 3257 6835</t>
  </si>
  <si>
    <t>22PPH002</t>
  </si>
  <si>
    <t>22PPH003</t>
  </si>
  <si>
    <t>22PPH004</t>
  </si>
  <si>
    <t>22PPH005</t>
  </si>
  <si>
    <t>22PPH006</t>
  </si>
  <si>
    <t>22PPH007</t>
  </si>
  <si>
    <t>22PPH010</t>
  </si>
  <si>
    <t>22PPH011</t>
  </si>
  <si>
    <t>22PPH012</t>
  </si>
  <si>
    <t>22PPH013</t>
  </si>
  <si>
    <t>22PPH014</t>
  </si>
  <si>
    <t>22PPH015</t>
  </si>
  <si>
    <t>22PPH016</t>
  </si>
  <si>
    <t>BHUPESH BHARDWAJ</t>
  </si>
  <si>
    <t>HANS RAJ</t>
  </si>
  <si>
    <t>2085 2500 7515</t>
  </si>
  <si>
    <t>SHUBHAM BAGGA</t>
  </si>
  <si>
    <t>SH. KISHORI LAL</t>
  </si>
  <si>
    <t>7616 4688 8089</t>
  </si>
  <si>
    <t>VISHAL THAKUR</t>
  </si>
  <si>
    <t>4504 2143 8156</t>
  </si>
  <si>
    <t>JATIN THAKUR</t>
  </si>
  <si>
    <t>4870 7192 8816</t>
  </si>
  <si>
    <t>ROHIT KUMAR JUNEJA</t>
  </si>
  <si>
    <t>6393 7936 5723</t>
  </si>
  <si>
    <t>KANIKA THAKUR</t>
  </si>
  <si>
    <t>6612 8528 9646</t>
  </si>
  <si>
    <t>ANKITA SHARMA</t>
  </si>
  <si>
    <t>SH. RAKESH KUMAR SHARMA</t>
  </si>
  <si>
    <t xml:space="preserve">8405 1783 4424 </t>
  </si>
  <si>
    <t>MAMTA KUMARI</t>
  </si>
  <si>
    <t>8848 9164 3123</t>
  </si>
  <si>
    <t>RAM NATH</t>
  </si>
  <si>
    <t>6500 8406 2199</t>
  </si>
  <si>
    <t>YOGESH KAUSHAL</t>
  </si>
  <si>
    <t>MANSI SHARMA</t>
  </si>
  <si>
    <t>4804 9275 0874</t>
  </si>
  <si>
    <t>RAUSHAN KUMAR</t>
  </si>
  <si>
    <t>SIKANDRA PRASAD</t>
  </si>
  <si>
    <t>2075 3560 4566</t>
  </si>
  <si>
    <t xml:space="preserve">MAHIMA </t>
  </si>
  <si>
    <t>7117 7955 7298</t>
  </si>
  <si>
    <t>PRINKAL BHARDWAJ</t>
  </si>
  <si>
    <t xml:space="preserve">OM PRAKASH </t>
  </si>
  <si>
    <t>4733 5539 7395</t>
  </si>
  <si>
    <t>22PPM001</t>
  </si>
  <si>
    <t>22PPM003</t>
  </si>
  <si>
    <t>22PPM004</t>
  </si>
  <si>
    <t>22PPM005</t>
  </si>
  <si>
    <t>22PPM007</t>
  </si>
  <si>
    <t>22PPM008</t>
  </si>
  <si>
    <t>22PPM009</t>
  </si>
  <si>
    <t>22PPM010</t>
  </si>
  <si>
    <t>BALVINDER SINGH</t>
  </si>
  <si>
    <t>4424 1534 4471</t>
  </si>
  <si>
    <t>AAKASH MAHAJAN</t>
  </si>
  <si>
    <t xml:space="preserve">GOPAL DASS MAHAJAN </t>
  </si>
  <si>
    <t>8307 8771 8462</t>
  </si>
  <si>
    <t>HARSH RAJ YADAV</t>
  </si>
  <si>
    <t>RAJESH YADAV</t>
  </si>
  <si>
    <t xml:space="preserve">8198 6946 4544 </t>
  </si>
  <si>
    <t>PRIYANKA DEVI</t>
  </si>
  <si>
    <t>RAM KRISHAN</t>
  </si>
  <si>
    <t>9237 2454 9483</t>
  </si>
  <si>
    <t>ASHISH KUMAR</t>
  </si>
  <si>
    <t>5200 9660 1545</t>
  </si>
  <si>
    <t>EKTA RANA</t>
  </si>
  <si>
    <t>8187 3141 5479</t>
  </si>
  <si>
    <t>PAYAL CHOUDHARY</t>
  </si>
  <si>
    <t>SURINDER KUMAR</t>
  </si>
  <si>
    <t>5183 5585 1798</t>
  </si>
  <si>
    <t xml:space="preserve">PUNAMPREET </t>
  </si>
  <si>
    <t>KULWANT SINGH</t>
  </si>
  <si>
    <t>22PPA001</t>
  </si>
  <si>
    <t>9053 6268 1264</t>
  </si>
  <si>
    <t>VINAY KUMAR</t>
  </si>
  <si>
    <t>GODDU RAM</t>
  </si>
  <si>
    <t>22PPA002</t>
  </si>
  <si>
    <t>22PPA003</t>
  </si>
  <si>
    <t>9701 6694 4648</t>
  </si>
  <si>
    <t>MURTAZ JEELANI BAKSHI</t>
  </si>
  <si>
    <t>6022 3194 5262</t>
  </si>
  <si>
    <t>AKANSHA</t>
  </si>
  <si>
    <t>SATISH GAUTAM</t>
  </si>
  <si>
    <t>22PIP001</t>
  </si>
  <si>
    <t>22PIP002</t>
  </si>
  <si>
    <t>7864 9152 6731</t>
  </si>
  <si>
    <t xml:space="preserve">KOMAL </t>
  </si>
  <si>
    <t>PADAM SINGH</t>
  </si>
  <si>
    <t>9726 4995 5833</t>
  </si>
  <si>
    <t>M.SC. MATH</t>
  </si>
  <si>
    <t>PANKAJ KUMAR</t>
  </si>
  <si>
    <t>22PMA001</t>
  </si>
  <si>
    <t>5303 4992 7077</t>
  </si>
  <si>
    <t>22PMA002</t>
  </si>
  <si>
    <t>22PMA003</t>
  </si>
  <si>
    <t>22PMA004</t>
  </si>
  <si>
    <t>22PMA005</t>
  </si>
  <si>
    <t>22PMA006</t>
  </si>
  <si>
    <t>5568 0442 0628</t>
  </si>
  <si>
    <t>KANCHNA</t>
  </si>
  <si>
    <t>7831 3245 1576</t>
  </si>
  <si>
    <t>DEEPIKA KUMARI</t>
  </si>
  <si>
    <t>5754 0792 0728</t>
  </si>
  <si>
    <t>DIKSHA KUMARI</t>
  </si>
  <si>
    <t>5986 5449 7042</t>
  </si>
  <si>
    <t>NISHU</t>
  </si>
  <si>
    <t>SAKALI</t>
  </si>
  <si>
    <t>22UPT001</t>
  </si>
  <si>
    <t xml:space="preserve">2226 1594 7056 </t>
  </si>
  <si>
    <t xml:space="preserve">MITLESH </t>
  </si>
  <si>
    <t>CHANAN LAL</t>
  </si>
  <si>
    <t>RAMA DEVI</t>
  </si>
  <si>
    <t>22UPT003</t>
  </si>
  <si>
    <t>22UPT004</t>
  </si>
  <si>
    <t>22UPT005</t>
  </si>
  <si>
    <t>22UPT006</t>
  </si>
  <si>
    <t>22UPT007</t>
  </si>
  <si>
    <t>22UPT008</t>
  </si>
  <si>
    <t>22UPT009</t>
  </si>
  <si>
    <t>22UPT010</t>
  </si>
  <si>
    <t>22UPT011</t>
  </si>
  <si>
    <t>22UPT012</t>
  </si>
  <si>
    <t>2515 0273 2530</t>
  </si>
  <si>
    <t>SONIA</t>
  </si>
  <si>
    <t>JAGAT RAM</t>
  </si>
  <si>
    <t>6221 7773 8147</t>
  </si>
  <si>
    <t xml:space="preserve">ADITI </t>
  </si>
  <si>
    <t>NAND LAL</t>
  </si>
  <si>
    <t>SHIV DEI</t>
  </si>
  <si>
    <t>6128 4286 0526</t>
  </si>
  <si>
    <t xml:space="preserve">ARVINDER </t>
  </si>
  <si>
    <t>PARAMJIT SIGNH</t>
  </si>
  <si>
    <t>BANARAS KAUR</t>
  </si>
  <si>
    <t>4297 3626 2157</t>
  </si>
  <si>
    <t>LAKSHMI</t>
  </si>
  <si>
    <t>RAJPUT</t>
  </si>
  <si>
    <t>2986 4526 9682</t>
  </si>
  <si>
    <t>RAMLAL</t>
  </si>
  <si>
    <t>8884 2271 2658</t>
  </si>
  <si>
    <t xml:space="preserve">VIKESH </t>
  </si>
  <si>
    <t>RAMJANAM YADAV</t>
  </si>
  <si>
    <t>GYANTY DEVI</t>
  </si>
  <si>
    <t>3580 0018 3302</t>
  </si>
  <si>
    <t xml:space="preserve">MEAHK </t>
  </si>
  <si>
    <t xml:space="preserve">DAIZY </t>
  </si>
  <si>
    <t>8440 7363 8880</t>
  </si>
  <si>
    <t>HIMESHWARI</t>
  </si>
  <si>
    <t xml:space="preserve">BHARAT BHUSHAN </t>
  </si>
  <si>
    <t>4151 1352 7590</t>
  </si>
  <si>
    <t xml:space="preserve">SANDEEP </t>
  </si>
  <si>
    <t>SANJEEV KUMAR GUPTA</t>
  </si>
  <si>
    <t>SARMAVATI DEVI</t>
  </si>
  <si>
    <t>5521 7335 3774</t>
  </si>
  <si>
    <t>22UCA095</t>
  </si>
  <si>
    <t>22UCA096</t>
  </si>
  <si>
    <t>22UCA097</t>
  </si>
  <si>
    <t>CHANDNI</t>
  </si>
  <si>
    <t>BHUSHAN RAM</t>
  </si>
  <si>
    <t>9948 2194 1647</t>
  </si>
  <si>
    <t>22DIP050</t>
  </si>
  <si>
    <t>22DIP051</t>
  </si>
  <si>
    <t>22DIP052</t>
  </si>
  <si>
    <t>22DIP053</t>
  </si>
  <si>
    <t>5906 3263 8299</t>
  </si>
  <si>
    <t>BHARTI</t>
  </si>
  <si>
    <t>AJEET SINGH</t>
  </si>
  <si>
    <t>KUSUM</t>
  </si>
  <si>
    <t>22UCS077</t>
  </si>
  <si>
    <t>22UCS078</t>
  </si>
  <si>
    <t>6529 4998 8704</t>
  </si>
  <si>
    <t>Annexure - 1        "List of Admitted students for  UG/Diploma Courses Session 2022-23"</t>
  </si>
  <si>
    <t xml:space="preserve">       </t>
  </si>
  <si>
    <t>GURNAM</t>
  </si>
  <si>
    <t>BIMLA</t>
  </si>
  <si>
    <t>22DIP054</t>
  </si>
  <si>
    <t>7329 7734 3036</t>
  </si>
  <si>
    <t>22PPH017</t>
  </si>
  <si>
    <t>22PPH018</t>
  </si>
  <si>
    <t>22PPH019</t>
  </si>
  <si>
    <t>VIKAS PALSRA</t>
  </si>
  <si>
    <t>9036 1344 3219</t>
  </si>
  <si>
    <t>BIPENG</t>
  </si>
  <si>
    <t>TENG</t>
  </si>
  <si>
    <t>BADING TENG</t>
  </si>
  <si>
    <t>YAKEN TENG</t>
  </si>
  <si>
    <t xml:space="preserve">Arunachal Pradesh </t>
  </si>
  <si>
    <t>4718 4189 7535</t>
  </si>
  <si>
    <t>RANJANA SHARMA</t>
  </si>
  <si>
    <t>22UCS079</t>
  </si>
  <si>
    <t>9650 9350 4105</t>
  </si>
  <si>
    <t>RUPINDER SINGH</t>
  </si>
  <si>
    <t>22PCE003</t>
  </si>
  <si>
    <t>22PCE001</t>
  </si>
  <si>
    <t>22PCE002</t>
  </si>
  <si>
    <t>22PMA007</t>
  </si>
  <si>
    <t>RATTAN LAL</t>
  </si>
  <si>
    <t>2974 4462 1548</t>
  </si>
  <si>
    <t>22PCH049</t>
  </si>
  <si>
    <t>22PCH050</t>
  </si>
  <si>
    <t>AARTI THAKUR</t>
  </si>
  <si>
    <t>RAM PRAKASH</t>
  </si>
  <si>
    <t>6951 3289 3069</t>
  </si>
  <si>
    <t>SHRUTI SHARMA</t>
  </si>
  <si>
    <t>SUNIL SHARMA</t>
  </si>
  <si>
    <t>3512 4923 3690</t>
  </si>
  <si>
    <t>22UCH018</t>
  </si>
  <si>
    <t>22UCH019</t>
  </si>
  <si>
    <t xml:space="preserve">RAMANDEEP </t>
  </si>
  <si>
    <t>NIRMAL KAUR</t>
  </si>
  <si>
    <t>3983 9419 9333</t>
  </si>
  <si>
    <t>22UBA072</t>
  </si>
  <si>
    <t>AMREEK SINGH</t>
  </si>
  <si>
    <t xml:space="preserve">ARTS </t>
  </si>
  <si>
    <t>4093 1830 2249</t>
  </si>
  <si>
    <t xml:space="preserve">ANJU BHARDWAJ </t>
  </si>
  <si>
    <t>ONKAR CHAND BHARDWAJ</t>
  </si>
  <si>
    <t>22DCH001</t>
  </si>
  <si>
    <t>7067 1481 5622</t>
  </si>
  <si>
    <t>ANUPAMA KUMARI</t>
  </si>
  <si>
    <t>PURUSHOTAM LAL</t>
  </si>
  <si>
    <t>Master's' Degree</t>
  </si>
  <si>
    <t>7275 7078 2887</t>
  </si>
  <si>
    <t>22DPH001</t>
  </si>
  <si>
    <t>BANDNA SHARMA</t>
  </si>
  <si>
    <t>22DPH002</t>
  </si>
  <si>
    <t>22DPH003</t>
  </si>
  <si>
    <t>22DPH004</t>
  </si>
  <si>
    <t>6419 5373 2469</t>
  </si>
  <si>
    <t>LALITA KUMARI</t>
  </si>
  <si>
    <t>YASH PAL CHAUHAN</t>
  </si>
  <si>
    <t>5294 0759 6177</t>
  </si>
  <si>
    <t>ASHOK SHARMA</t>
  </si>
  <si>
    <t>SUNIL DUTT</t>
  </si>
  <si>
    <t>LAIQ RAM</t>
  </si>
  <si>
    <t>22DPH005</t>
  </si>
  <si>
    <t>3096 4305 1687</t>
  </si>
  <si>
    <t>22LEE013</t>
  </si>
  <si>
    <t>22LEE014</t>
  </si>
  <si>
    <t xml:space="preserve">AKSHAT </t>
  </si>
  <si>
    <t>NARESH BHARDWAJ</t>
  </si>
  <si>
    <t>RANJANA BHARDWAJ</t>
  </si>
  <si>
    <t>3214 0108 7236</t>
  </si>
  <si>
    <t>KASHMA THAKUR</t>
  </si>
  <si>
    <t>7789 5318 0485</t>
  </si>
  <si>
    <t>MADHU DEVI</t>
  </si>
  <si>
    <t>8716 3506 2482</t>
  </si>
  <si>
    <t>22UAG009</t>
  </si>
  <si>
    <t xml:space="preserve">UTKARSH </t>
  </si>
  <si>
    <t>PAWAN KUMAR JAMWAL</t>
  </si>
  <si>
    <t>SHELJA JAMWAL</t>
  </si>
  <si>
    <t>5617 0889 0866</t>
  </si>
  <si>
    <t xml:space="preserve">TANISHA </t>
  </si>
  <si>
    <t>SHYAM SUNDER SINGH</t>
  </si>
  <si>
    <t>5367 6851 1035</t>
  </si>
  <si>
    <t>22UAG010</t>
  </si>
  <si>
    <t>22UAG011</t>
  </si>
  <si>
    <t>RACHNA</t>
  </si>
  <si>
    <t>6794 4317 8582</t>
  </si>
  <si>
    <t>22PCH051</t>
  </si>
  <si>
    <t>BHOPAL SINGH</t>
  </si>
  <si>
    <t>9162 2501 0983</t>
  </si>
  <si>
    <t>VIKAS THAKUR</t>
  </si>
  <si>
    <t xml:space="preserve">NARENDER PAL </t>
  </si>
  <si>
    <t>8722 8190 4522</t>
  </si>
  <si>
    <t>ANANDITA</t>
  </si>
  <si>
    <t>2360 3950 5971</t>
  </si>
  <si>
    <t xml:space="preserve">NEERAJ </t>
  </si>
  <si>
    <t>6851 5846 6191</t>
  </si>
  <si>
    <t>2960 0883 3453</t>
  </si>
  <si>
    <t>22UBC058</t>
  </si>
  <si>
    <t>22UBC059</t>
  </si>
  <si>
    <t>3002 4680 6896</t>
  </si>
  <si>
    <t>KULDEEP CHAND SHARMA</t>
  </si>
  <si>
    <t>INDERJEET KAUR</t>
  </si>
  <si>
    <t>3010 3889 1324</t>
  </si>
  <si>
    <t>22LEE015</t>
  </si>
  <si>
    <t xml:space="preserve">ANSHIT </t>
  </si>
  <si>
    <t>4901 5358 0140</t>
  </si>
  <si>
    <t>22LCE006</t>
  </si>
  <si>
    <t>22LCE007</t>
  </si>
  <si>
    <t xml:space="preserve">RAKSHIT </t>
  </si>
  <si>
    <t>SANJAY RANA</t>
  </si>
  <si>
    <t>SAVITA RANA</t>
  </si>
  <si>
    <t>8928 8267 2436</t>
  </si>
  <si>
    <t>NAGENDER PAL</t>
  </si>
  <si>
    <t>PRAVEEN KUMARI</t>
  </si>
  <si>
    <t>3185 0115 4304</t>
  </si>
  <si>
    <t>22MBA001</t>
  </si>
  <si>
    <t>22MBA002</t>
  </si>
  <si>
    <t>AHLUWALIA</t>
  </si>
  <si>
    <t>ANUJ WALIA</t>
  </si>
  <si>
    <t>ANJU</t>
  </si>
  <si>
    <t>6480 8290 4845</t>
  </si>
  <si>
    <t>RAM MAHAJAN</t>
  </si>
  <si>
    <t>VIDUSHI MAHAJAN</t>
  </si>
  <si>
    <t>Jammu &amp; kashmir</t>
  </si>
  <si>
    <t xml:space="preserve">MD. </t>
  </si>
  <si>
    <t xml:space="preserve">MERAJ </t>
  </si>
  <si>
    <t>MD. YASIN</t>
  </si>
  <si>
    <t>BIBI MAJLUM NISHA</t>
  </si>
  <si>
    <t>5269 2522 9292</t>
  </si>
  <si>
    <t>DARSHNA</t>
  </si>
  <si>
    <t>RANO DEVI</t>
  </si>
  <si>
    <t>2573 0307 4140</t>
  </si>
  <si>
    <t>22UPH128</t>
  </si>
  <si>
    <t>22UPH129</t>
  </si>
  <si>
    <t>22UPH130</t>
  </si>
  <si>
    <t>22PCE004</t>
  </si>
  <si>
    <t>22UCA098</t>
  </si>
  <si>
    <t>22PCH052</t>
  </si>
  <si>
    <t>VIKASH</t>
  </si>
  <si>
    <t>7490 3303 5298</t>
  </si>
  <si>
    <t xml:space="preserve">KANISHKA </t>
  </si>
  <si>
    <t xml:space="preserve">FEMALE </t>
  </si>
  <si>
    <t>NAVEEN SAINI</t>
  </si>
  <si>
    <t>DURGA SAINI</t>
  </si>
  <si>
    <t>4699 0816 7851</t>
  </si>
  <si>
    <t>ABHAY SHARMA</t>
  </si>
  <si>
    <t>GHAN SHYAM</t>
  </si>
  <si>
    <t>5728 5458 0861</t>
  </si>
  <si>
    <t>22PPC015</t>
  </si>
  <si>
    <t>LAXMI PRIYA NAYAK</t>
  </si>
  <si>
    <t xml:space="preserve">SANATAN NAYAK </t>
  </si>
  <si>
    <t>6667 7767 9198</t>
  </si>
  <si>
    <t xml:space="preserve">DHAWAL </t>
  </si>
  <si>
    <t>RAVINDER PRATAP SINGH</t>
  </si>
  <si>
    <t>ANUPAMA SINGH</t>
  </si>
  <si>
    <t>5338 5801 8940</t>
  </si>
  <si>
    <t>SUGAM</t>
  </si>
  <si>
    <t>BHUD RAM CHAUDHARY</t>
  </si>
  <si>
    <t>BIMLA DEVI CHAUDHARY</t>
  </si>
  <si>
    <t>6701 776 6674</t>
  </si>
  <si>
    <t>22UCS080</t>
  </si>
  <si>
    <t>22UCS081</t>
  </si>
  <si>
    <t>VANSHIKA</t>
  </si>
  <si>
    <t>SRIVASTAVA</t>
  </si>
  <si>
    <t>BRIJBALA SRIVASTAVA</t>
  </si>
  <si>
    <t>MAYANK SRIVASTAVA</t>
  </si>
  <si>
    <t>7256 4385 3206</t>
  </si>
  <si>
    <t>AMAR</t>
  </si>
  <si>
    <t>PREM BAHADUR CHAUDHARY</t>
  </si>
  <si>
    <t>RAMOUTI CHAUDHARY</t>
  </si>
  <si>
    <t>22UPT013</t>
  </si>
  <si>
    <t>22UPT014</t>
  </si>
  <si>
    <t xml:space="preserve">SHREYA </t>
  </si>
  <si>
    <t>RAVI</t>
  </si>
  <si>
    <t>KIRAN KALYAN</t>
  </si>
  <si>
    <t>9474 3693 8372</t>
  </si>
  <si>
    <t>22PMA008</t>
  </si>
  <si>
    <t>7662 2185 0715</t>
  </si>
  <si>
    <t>22PCH053</t>
  </si>
  <si>
    <t>KANIKA SHARMA</t>
  </si>
  <si>
    <t>8199 5868 2377</t>
  </si>
  <si>
    <t>22UAG012</t>
  </si>
  <si>
    <t>22UAG013</t>
  </si>
  <si>
    <t>DISHA</t>
  </si>
  <si>
    <t>6472 9991 6810</t>
  </si>
  <si>
    <t>2001 9490 5067</t>
  </si>
  <si>
    <t>DWIVEDI</t>
  </si>
  <si>
    <t>MANOJ KUMAR DWIVEDI</t>
  </si>
  <si>
    <t>MITHLESH DWIVEDI</t>
  </si>
  <si>
    <t>8043 2324 5716</t>
  </si>
  <si>
    <t>22DPH006</t>
  </si>
  <si>
    <t>ALKA SHARMA</t>
  </si>
  <si>
    <t>Yes</t>
  </si>
  <si>
    <t>3rd</t>
  </si>
  <si>
    <t>PREM LAL THAKUR</t>
  </si>
  <si>
    <t>8949 1354 2943</t>
  </si>
  <si>
    <t>4011 2567 0666</t>
  </si>
  <si>
    <t>3062 7243 4449</t>
  </si>
  <si>
    <t>PRITAM THAKUR</t>
  </si>
  <si>
    <t>5393 2026 3820</t>
  </si>
  <si>
    <t>MUKESH KUMAR SHARMA</t>
  </si>
  <si>
    <t>SUNITA SHARMA</t>
  </si>
  <si>
    <t>3188 8573 8047</t>
  </si>
  <si>
    <t>3648 1657 2750</t>
  </si>
  <si>
    <t>3365 1898 5125</t>
  </si>
  <si>
    <t>SUSHIL SHARMA</t>
  </si>
  <si>
    <t>SUSHMA SHARMA</t>
  </si>
  <si>
    <t>6509 9469 4258</t>
  </si>
  <si>
    <t>8022 0926 4111</t>
  </si>
  <si>
    <t>GARIMA KAPOOR</t>
  </si>
  <si>
    <t>HEMANT KAPOOR</t>
  </si>
  <si>
    <t>5859 6106 2716</t>
  </si>
  <si>
    <t>8551 8601 4080</t>
  </si>
  <si>
    <t>6648 6814 7206</t>
  </si>
  <si>
    <t>6238 5368 4305</t>
  </si>
  <si>
    <t>7321 1387 6395</t>
  </si>
  <si>
    <t>5614 6592 6905</t>
  </si>
  <si>
    <t xml:space="preserve">SUJEET </t>
  </si>
  <si>
    <t>GHANSHYAM KUMAR</t>
  </si>
  <si>
    <t>NUTAN DEVI</t>
  </si>
  <si>
    <t>4768 9102 3831</t>
  </si>
  <si>
    <t>SITA BANJADE</t>
  </si>
  <si>
    <t>4290 6481 8126</t>
  </si>
  <si>
    <t>5510 8331 2229</t>
  </si>
  <si>
    <t>6178 5347 2773</t>
  </si>
  <si>
    <t>9728 8448 8063</t>
  </si>
  <si>
    <t>4963 2955 5703</t>
  </si>
  <si>
    <t xml:space="preserve">YOGESH </t>
  </si>
  <si>
    <t>5000 7707 9875</t>
  </si>
  <si>
    <t>9584 2264 2886</t>
  </si>
  <si>
    <t>9093 0071 9981</t>
  </si>
  <si>
    <t>6761 0047 5250</t>
  </si>
  <si>
    <t>3134 5186 0270</t>
  </si>
  <si>
    <t>6298 3858 8096</t>
  </si>
  <si>
    <t>anshu.22uph001@baddiuniv.ac.in</t>
  </si>
  <si>
    <t>tarang.22uph002@baddiuniv.ac.in</t>
  </si>
  <si>
    <t>dev.22uph003@baddiuniv.ac.in</t>
  </si>
  <si>
    <t>keshav.22uph005@baddiuniv.ac.in</t>
  </si>
  <si>
    <t>salonee.22uph006@baddiuniv.ac.in</t>
  </si>
  <si>
    <t>abhay.22uph007@baddiuniv.ac.in</t>
  </si>
  <si>
    <t>shubham.22uph008@baddiuniv.ac.in</t>
  </si>
  <si>
    <t>raghav.22uph009@baddiuniv.ac.in</t>
  </si>
  <si>
    <t>rahul.22uph010@baddiuniv.ac.in</t>
  </si>
  <si>
    <t>simran.22uph011@baddiuniv.ac.in</t>
  </si>
  <si>
    <t>bhavna.22uph012@baddiuniv.ac.in</t>
  </si>
  <si>
    <t>aakash.22uph013@baddiuniv.ac.in</t>
  </si>
  <si>
    <t>shubham.22uph014@baddiuniv.ac.in</t>
  </si>
  <si>
    <t>pooja.22uph015@baddiuniv.ac.in</t>
  </si>
  <si>
    <t>anjali.22uph016@baddiuniv.ac.in</t>
  </si>
  <si>
    <t>sarthik.22uph018@baddiuniv.ac.in</t>
  </si>
  <si>
    <t>vikash.22uph019@baddiuniv.ac.in</t>
  </si>
  <si>
    <t>nasar.22uph021@baddiuniv.ac.in</t>
  </si>
  <si>
    <t>jyoti.22uph022@baddiuniv.ac.in</t>
  </si>
  <si>
    <t>navneet.22uph023@baddiuniv.ac.in</t>
  </si>
  <si>
    <t>amit.22uph024@baddiuniv.ac.in</t>
  </si>
  <si>
    <t>priya.22uph025@baddiuniv.ac.in</t>
  </si>
  <si>
    <t>abhishek.22uph026@baddiuniv.ac.in</t>
  </si>
  <si>
    <t>depender.22uph027@baddiuniv.ac.in</t>
  </si>
  <si>
    <t>arjun.22uph029@baddiuniv.ac.in</t>
  </si>
  <si>
    <t>manisha.22uph030@baddiuniv.ac.in</t>
  </si>
  <si>
    <t>saurabh.22uph031@baddiuniv.ac.in</t>
  </si>
  <si>
    <t>dinesh.22uph032@baddiuniv.ac.in</t>
  </si>
  <si>
    <t>shikhar.22uph033@baddiuniv.ac.in</t>
  </si>
  <si>
    <t>dharamveer.22uph034@baddiuniv.ac.in</t>
  </si>
  <si>
    <t>palak.22uph037@baddiuniv.ac.in</t>
  </si>
  <si>
    <t>hitesh.22uph038@baddiuniv.ac.in</t>
  </si>
  <si>
    <t>ankita.22uph039@baddiuniv.ac.in</t>
  </si>
  <si>
    <t>simran.22uph040@baddiuniv.ac.in</t>
  </si>
  <si>
    <t>satyam.22uph041@baddiuniv.ac.in</t>
  </si>
  <si>
    <t>ankit.22uph042@baddiuniv.ac.in</t>
  </si>
  <si>
    <t>navneet.22uph043@baddiuniv.ac.in</t>
  </si>
  <si>
    <t>adarsh.22uph044@baddiuniv.ac.in</t>
  </si>
  <si>
    <t>anshu.22uph045@baddiuniv.ac.in</t>
  </si>
  <si>
    <t>suhani.22uph046@baddiuniv.ac.in</t>
  </si>
  <si>
    <t>ridhi.22uph047@baddiuniv.ac.in</t>
  </si>
  <si>
    <t>rohit.22uph048@baddiuniv.ac.in</t>
  </si>
  <si>
    <t>aman.22uph050@baddiuniv.ac.in</t>
  </si>
  <si>
    <t>arpita.22uph051@baddiuniv.ac.in</t>
  </si>
  <si>
    <t>manish.22uph052@baddiuniv.ac.in</t>
  </si>
  <si>
    <t>madhvi.22uph054@baddiuniv.ac.in</t>
  </si>
  <si>
    <t>kunal.22uph055@baddiuniv.ac.in</t>
  </si>
  <si>
    <t>pummy.22uph056@baddiuniv.ac.in</t>
  </si>
  <si>
    <t>mahesh.22uph057@baddiuniv.ac.in</t>
  </si>
  <si>
    <t>priya.22uph058@baddiuniv.ac.in</t>
  </si>
  <si>
    <t>swapnil.22uph059@baddiuniv.ac.in</t>
  </si>
  <si>
    <t>vedika.22uph060@baddiuniv.ac.in</t>
  </si>
  <si>
    <t>ambika.22uph062@baddiuniv.ac.in</t>
  </si>
  <si>
    <t>divya.22uph063@baddiuniv.ac.in</t>
  </si>
  <si>
    <t>anand.22uph064@baddiuniv.ac.in</t>
  </si>
  <si>
    <t>govind.22uph065@baddiuniv.ac.in</t>
  </si>
  <si>
    <t>abhishek.22uph066@baddiuniv.ac.in</t>
  </si>
  <si>
    <t>sakshi.22uph067@baddiuniv.ac.in</t>
  </si>
  <si>
    <t>dhruv.22uph068@baddiuniv.ac.in</t>
  </si>
  <si>
    <t>prakrit.22uph069@baddiuniv.ac.in</t>
  </si>
  <si>
    <t>rajvir.22uph070@baddiuniv.ac.in</t>
  </si>
  <si>
    <t>shruti.22uph071@baddiuniv.ac.in</t>
  </si>
  <si>
    <t>divyanshi.22uph072@baddiuniv.ac.in</t>
  </si>
  <si>
    <t>gaurav.22uph074@baddiuniv.ac.in</t>
  </si>
  <si>
    <t>navneet.22uph075@baddiuniv.ac.in</t>
  </si>
  <si>
    <t>vineet.22uph076@baddiuniv.ac.in</t>
  </si>
  <si>
    <t>sachin.22uph077@baddiuniv.ac.in</t>
  </si>
  <si>
    <t>tanish.22uph078@baddiuniv.ac.in</t>
  </si>
  <si>
    <t>karan.22uph079@baddiuniv.ac.in</t>
  </si>
  <si>
    <t>taniya.22uph081@baddiuniv.ac.in</t>
  </si>
  <si>
    <t>yashpreet.22uph082@baddiuniv.ac.in</t>
  </si>
  <si>
    <t>monika.22uph083@baddiuniv.ac.in</t>
  </si>
  <si>
    <t>karan.22uph084@baddiuniv.ac.in</t>
  </si>
  <si>
    <t>dhruv.22uph085@baddiuniv.ac.in</t>
  </si>
  <si>
    <t>abhishek.22uph086@baddiuniv.ac.in</t>
  </si>
  <si>
    <t>mohit.22uph087@baddiuniv.ac.in</t>
  </si>
  <si>
    <t>kritika.22uph089@baddiuniv.ac.in</t>
  </si>
  <si>
    <t>vivek.22uph090@baddiuniv.ac.in</t>
  </si>
  <si>
    <t>nishant.22uph091@baddiuniv.ac.in</t>
  </si>
  <si>
    <t>simranjeet.22uph092@baddiuniv.ac.in</t>
  </si>
  <si>
    <t>urvashi.22uph093@baddiuniv.ac.in</t>
  </si>
  <si>
    <t>rupanshu.22uph094@baddiuniv.ac.in</t>
  </si>
  <si>
    <t>mahesh.22uph095@baddiuniv.ac.in</t>
  </si>
  <si>
    <t>harsh.22uph097@baddiuniv.ac.in</t>
  </si>
  <si>
    <t>ayushi.22uph098@baddiuniv.ac.in</t>
  </si>
  <si>
    <t>shivam.22uph099@baddiuniv.ac.in</t>
  </si>
  <si>
    <t>kartik.22uph100@baddiuniv.ac.in</t>
  </si>
  <si>
    <t>sumit.22uph101@baddiuniv.ac.in</t>
  </si>
  <si>
    <t>saurav.22uph102@baddiuniv.ac.in</t>
  </si>
  <si>
    <t>gaurav.22uph103@baddiuniv.ac.in</t>
  </si>
  <si>
    <t>ankit.22uph104@baddiuniv.ac.in</t>
  </si>
  <si>
    <t>anamika.22uph106@baddiuniv.ac.in</t>
  </si>
  <si>
    <t>kanika.22uph107@baddiuniv.ac.in</t>
  </si>
  <si>
    <t>nandini.22uph108@baddiuniv.ac.in</t>
  </si>
  <si>
    <t>sanjana.22uph109@baddiuniv.ac.in</t>
  </si>
  <si>
    <t>navdeep.22uph110@baddiuniv.ac.in</t>
  </si>
  <si>
    <t>soumodip.22uph111@baddiuniv.ac.in</t>
  </si>
  <si>
    <t>ruchi.22uph112@baddiuniv.ac.in</t>
  </si>
  <si>
    <t>simran.22uph113@baddiuniv.ac.in</t>
  </si>
  <si>
    <t>parbej.22uph114@baddiuniv.ac.in</t>
  </si>
  <si>
    <t>krittika.22uph115@baddiuniv.ac.in</t>
  </si>
  <si>
    <t>raj.22uph116@baddiuniv.ac.in</t>
  </si>
  <si>
    <t>pranjal.22uph117@baddiuniv.ac.in</t>
  </si>
  <si>
    <t>antra.22uph118@baddiuniv.ac.in</t>
  </si>
  <si>
    <t>abhimanyu.22uph119@baddiuniv.ac.in</t>
  </si>
  <si>
    <t>yougeshwar.22uph120@baddiuniv.ac.in</t>
  </si>
  <si>
    <t>abhishek.22uph121@baddiuniv.ac.in</t>
  </si>
  <si>
    <t>anmol.22uph122@baddiuniv.ac.in</t>
  </si>
  <si>
    <t>shubham.22uph123@baddiuniv.ac.in</t>
  </si>
  <si>
    <t>anil.22uph124@baddiuniv.ac.in</t>
  </si>
  <si>
    <t>prakash.22uph125@baddiuniv.ac.in</t>
  </si>
  <si>
    <t>sweta.22uph126@baddiuniv.ac.in</t>
  </si>
  <si>
    <t>simranjeet.22uph127@baddiuniv.ac.in</t>
  </si>
  <si>
    <t>sujeet.22uph128@baddiuniv.ac.in</t>
  </si>
  <si>
    <t>kanishka.22uph129@baddiuniv.ac.in</t>
  </si>
  <si>
    <t>dhawal.22uph130@baddiuniv.ac.in</t>
  </si>
  <si>
    <t>sukhraj.22uph035@baddiuniv.ac.in</t>
  </si>
  <si>
    <t>balram.22dip001@baddiuniv.ac.in</t>
  </si>
  <si>
    <t>sahil.22dip002@baddiuniv.ac.in</t>
  </si>
  <si>
    <t>sahil.22dip003@baddiuniv.ac.in</t>
  </si>
  <si>
    <t>abhay.22dip004@baddiuniv.ac.in</t>
  </si>
  <si>
    <t>k.22dip005@baddiuniv.ac.in</t>
  </si>
  <si>
    <t>rupali.22dip006@baddiuniv.ac.in</t>
  </si>
  <si>
    <t>simran.22dip007@baddiuniv.ac.in</t>
  </si>
  <si>
    <t>rishav.22dip008@baddiuniv.ac.in</t>
  </si>
  <si>
    <t>rajat.22dip009@baddiuniv.ac.in</t>
  </si>
  <si>
    <t>komal.22dip010@baddiuniv.ac.in</t>
  </si>
  <si>
    <t>kajal.22dip011@baddiuniv.ac.in</t>
  </si>
  <si>
    <t>ritika.22dip012@baddiuniv.ac.in</t>
  </si>
  <si>
    <t>tanisha.22dip013@baddiuniv.ac.in</t>
  </si>
  <si>
    <t>rahul.22dip014@baddiuniv.ac.in</t>
  </si>
  <si>
    <t>ranjeet.22dip015@baddiuniv.ac.in</t>
  </si>
  <si>
    <t>yogesh.22dip016@baddiuniv.ac.in</t>
  </si>
  <si>
    <t>ranjan.22dip017@baddiuniv.ac.in</t>
  </si>
  <si>
    <t>anjali.22dip018@baddiuniv.ac.in</t>
  </si>
  <si>
    <t>shabeena.22dip019@baddiuniv.ac.in</t>
  </si>
  <si>
    <t>mayank.22dip020@baddiuniv.ac.in</t>
  </si>
  <si>
    <t>aditya.22dip021@baddiuniv.ac.in</t>
  </si>
  <si>
    <t>sanjana.22dip022@baddiuniv.ac.in</t>
  </si>
  <si>
    <t>aarti.22dip023@baddiuniv.ac.in</t>
  </si>
  <si>
    <t>kulwinder.22dip024@baddiuniv.ac.in</t>
  </si>
  <si>
    <t>balwinder.22dip025@baddiuniv.ac.in</t>
  </si>
  <si>
    <t>prerna.22dip026@baddiuniv.ac.in</t>
  </si>
  <si>
    <t>ajay.22dip027@baddiuniv.ac.in</t>
  </si>
  <si>
    <t>ashwani.22dip028@baddiuniv.ac.in</t>
  </si>
  <si>
    <t>yuvraj.22dip029@baddiuniv.ac.in</t>
  </si>
  <si>
    <t>krishan.22dip030@baddiuniv.ac.in</t>
  </si>
  <si>
    <t>mandeep.22dip031@baddiuniv.ac.in</t>
  </si>
  <si>
    <t>namrata.22dip032@baddiuniv.ac.in</t>
  </si>
  <si>
    <t>manoj.22dip033@baddiuniv.ac.in</t>
  </si>
  <si>
    <t>vikash.22dip034@baddiuniv.ac.in</t>
  </si>
  <si>
    <t>haresh.22dip035@baddiuniv.ac.in</t>
  </si>
  <si>
    <t>kartik.22dip036@baddiuniv.ac.in</t>
  </si>
  <si>
    <t>meena.22dip037@baddiuniv.ac.in</t>
  </si>
  <si>
    <t>shivam.22dip038@baddiuniv.ac.in</t>
  </si>
  <si>
    <t>nikhil.22dip039@baddiuniv.ac.in</t>
  </si>
  <si>
    <t>renu.22dip040@baddiuniv.ac.in</t>
  </si>
  <si>
    <t>bhushan.22dip041@baddiuniv.ac.in</t>
  </si>
  <si>
    <t>vikash.22dip042@baddiuniv.ac.in</t>
  </si>
  <si>
    <t>manpreet.22dip043@baddiuniv.ac.in</t>
  </si>
  <si>
    <t>rohit.22dip044@baddiuniv.ac.in</t>
  </si>
  <si>
    <t>pawan.22dip045@baddiuniv.ac.in</t>
  </si>
  <si>
    <t>rakesh.22dip047@baddiuniv.ac.in</t>
  </si>
  <si>
    <t>gurdeep.22dip048@baddiuniv.ac.in</t>
  </si>
  <si>
    <t>vikash.22dip050@baddiuniv.ac.in</t>
  </si>
  <si>
    <t>darshna.22dip051@baddiuniv.ac.in</t>
  </si>
  <si>
    <t>md..22dip052@baddiuniv.ac.in</t>
  </si>
  <si>
    <t>abhishek.22dip053@baddiuniv.ac.in</t>
  </si>
  <si>
    <t>satpal.22dip054@baddiuniv.ac.in</t>
  </si>
  <si>
    <t>prachi.22pph001@baddiuniv.ac.in</t>
  </si>
  <si>
    <t>bhupesh.22pph002@baddiuniv.ac.in</t>
  </si>
  <si>
    <t>garima.22pph003@baddiuniv.ac.in</t>
  </si>
  <si>
    <t>shubham.22pph004@baddiuniv.ac.in</t>
  </si>
  <si>
    <t>vishal.22pph005@baddiuniv.ac.in</t>
  </si>
  <si>
    <t>jatin.22pph006@baddiuniv.ac.in</t>
  </si>
  <si>
    <t>rohit.22pph007@baddiuniv.ac.in</t>
  </si>
  <si>
    <t>ankita.22pph010@baddiuniv.ac.in</t>
  </si>
  <si>
    <t>mamta.22pph011@baddiuniv.ac.in</t>
  </si>
  <si>
    <t>yogesh.22pph012@baddiuniv.ac.in</t>
  </si>
  <si>
    <t>mansi.22pph013@baddiuniv.ac.in</t>
  </si>
  <si>
    <t>raushan.22pph014@baddiuniv.ac.in</t>
  </si>
  <si>
    <t>mahima.22pph015@baddiuniv.ac.in</t>
  </si>
  <si>
    <t>prinkal.22pph016@baddiuniv.ac.in</t>
  </si>
  <si>
    <t>yogesh.22pph017@baddiuniv.ac.in</t>
  </si>
  <si>
    <t>vijay.22pph018@baddiuniv.ac.in</t>
  </si>
  <si>
    <t>vikas.22pph019@baddiuniv.ac.in</t>
  </si>
  <si>
    <t>ayush.22ppc001@baddiuniv.ac.in</t>
  </si>
  <si>
    <t>kriti.22ppc002@baddiuniv.ac.in</t>
  </si>
  <si>
    <t>rajat.22ppc003@baddiuniv.ac.in</t>
  </si>
  <si>
    <t>vandana.22ppc004@baddiuniv.ac.in</t>
  </si>
  <si>
    <t>shabita.22ppc005@baddiuniv.ac.in</t>
  </si>
  <si>
    <t>ritik.22ppc006@baddiuniv.ac.in</t>
  </si>
  <si>
    <t>vivek.22ppc007@baddiuniv.ac.in</t>
  </si>
  <si>
    <t>ashish.22ppc008@baddiuniv.ac.in</t>
  </si>
  <si>
    <t>shilpa.22ppc009@baddiuniv.ac.in</t>
  </si>
  <si>
    <t>mushkan.22ppc011@baddiuniv.ac.in</t>
  </si>
  <si>
    <t>paras.22ppc012@baddiuniv.ac.in</t>
  </si>
  <si>
    <t>aniket.22ppc013@baddiuniv.ac.in</t>
  </si>
  <si>
    <t>abhishek.22ppc014@baddiuniv.ac.in</t>
  </si>
  <si>
    <t>laxmi.22ppc015@baddiuniv.ac.in</t>
  </si>
  <si>
    <t>balvinder.22ppm001@baddiuniv.ac.in</t>
  </si>
  <si>
    <t>aakash.22ppm003@baddiuniv.ac.in</t>
  </si>
  <si>
    <t>harsh.22ppm004@baddiuniv.ac.in</t>
  </si>
  <si>
    <t>priyanka.22ppm005@baddiuniv.ac.in</t>
  </si>
  <si>
    <t>ashish.22ppm007@baddiuniv.ac.in</t>
  </si>
  <si>
    <t>kanika.22ppm008@baddiuniv.ac.in</t>
  </si>
  <si>
    <t>ekta.22ppm009@baddiuniv.ac.in</t>
  </si>
  <si>
    <t>payal.22ppm010@baddiuniv.ac.in</t>
  </si>
  <si>
    <t>punam.22ppa001@baddiuniv.ac.in</t>
  </si>
  <si>
    <t>vinay.22ppa002@baddiuniv.ac.in</t>
  </si>
  <si>
    <t>murtaz.22ppa003@baddiuniv.ac.in</t>
  </si>
  <si>
    <t>akansha.22pip001@baddiuniv.ac.in</t>
  </si>
  <si>
    <t>komal.22pip002@baddiuniv.ac.in</t>
  </si>
  <si>
    <t>UDAY SHARMA</t>
  </si>
  <si>
    <t>harish.22pch001@baddiuniv.ac.in</t>
  </si>
  <si>
    <t>shiv.22pch002@baddiuniv.ac.in</t>
  </si>
  <si>
    <t>neha.22pch003@baddiuniv.ac.in</t>
  </si>
  <si>
    <t>vikas.22pch004@baddiuniv.ac.in</t>
  </si>
  <si>
    <t>aman.22pch005@baddiuniv.ac.in</t>
  </si>
  <si>
    <t>tamanna.22pch006@baddiuniv.ac.in</t>
  </si>
  <si>
    <t>mukesh.22pch007@baddiuniv.ac.in</t>
  </si>
  <si>
    <t>aakash.22pch008@baddiuniv.ac.in</t>
  </si>
  <si>
    <t>rajan.22pch009@baddiuniv.ac.in</t>
  </si>
  <si>
    <t>rahul.22pch010@baddiuniv.ac.in</t>
  </si>
  <si>
    <t>abhilasha.22pch011@baddiuniv.ac.in</t>
  </si>
  <si>
    <t>anchal.22pch012@baddiuniv.ac.in</t>
  </si>
  <si>
    <t>vishal.22pch013@baddiuniv.ac.in</t>
  </si>
  <si>
    <t>nitika.22pch014@baddiuniv.ac.in</t>
  </si>
  <si>
    <t>ritesh.22pch015@baddiuniv.ac.in</t>
  </si>
  <si>
    <t>vaishali.22pch016@baddiuniv.ac.in</t>
  </si>
  <si>
    <t>amisha.22pch017@baddiuniv.ac.in</t>
  </si>
  <si>
    <t>raghav.22pch018@baddiuniv.ac.in</t>
  </si>
  <si>
    <t>nisha.22pch019@baddiuniv.ac.in</t>
  </si>
  <si>
    <t>suman.22pch020@baddiuniv.ac.in</t>
  </si>
  <si>
    <t>neha.22pch021@baddiuniv.ac.in</t>
  </si>
  <si>
    <t>mukesh.22pch022@baddiuniv.ac.in</t>
  </si>
  <si>
    <t>arpit.22pch023@baddiuniv.ac.in</t>
  </si>
  <si>
    <t>shalini.22pch024@baddiuniv.ac.in</t>
  </si>
  <si>
    <t>riya.22pch025@baddiuniv.ac.in</t>
  </si>
  <si>
    <t>dinesh.22pch026@baddiuniv.ac.in</t>
  </si>
  <si>
    <t>shikha.22pch027@baddiuniv.ac.in</t>
  </si>
  <si>
    <t>sajan.22pch028@baddiuniv.ac.in</t>
  </si>
  <si>
    <t>ankita.22pch029@baddiuniv.ac.in</t>
  </si>
  <si>
    <t>aditi.22pch030@baddiuniv.ac.in</t>
  </si>
  <si>
    <t>sidhardh.22pch031@baddiuniv.ac.in</t>
  </si>
  <si>
    <t>vandna.22pch032@baddiuniv.ac.in</t>
  </si>
  <si>
    <t>meenakshi.22pch033@baddiuniv.ac.in</t>
  </si>
  <si>
    <t>isha.22pch034@baddiuniv.ac.in</t>
  </si>
  <si>
    <t>ritik.22pch035@baddiuniv.ac.in</t>
  </si>
  <si>
    <t>diksha.22pch036@baddiuniv.ac.in</t>
  </si>
  <si>
    <t>ayush.22pch037@baddiuniv.ac.in</t>
  </si>
  <si>
    <t>himanshu.22pch038@baddiuniv.ac.in</t>
  </si>
  <si>
    <t>vishal.22pch039@baddiuniv.ac.in</t>
  </si>
  <si>
    <t>akash.22pch040@baddiuniv.ac.in</t>
  </si>
  <si>
    <t>ashwani.22pch041@baddiuniv.ac.in</t>
  </si>
  <si>
    <t>ritik.22pch042@baddiuniv.ac.in</t>
  </si>
  <si>
    <t>anuradha.22pch043@baddiuniv.ac.in</t>
  </si>
  <si>
    <t>nancy.22pch044@baddiuniv.ac.in</t>
  </si>
  <si>
    <t>himanshi.22pch045@baddiuniv.ac.in</t>
  </si>
  <si>
    <t>ankita.22pch046@baddiuniv.ac.in</t>
  </si>
  <si>
    <t>shubham.22pch047@baddiuniv.ac.in</t>
  </si>
  <si>
    <t>sakshi.22pch048@baddiuniv.ac.in</t>
  </si>
  <si>
    <t>vikas.22pch049@baddiuniv.ac.in</t>
  </si>
  <si>
    <t>aarti.22pch050@baddiuniv.ac.in</t>
  </si>
  <si>
    <t>ravinder.22pch051@baddiuniv.ac.in</t>
  </si>
  <si>
    <t>uday.22pch052@baddiuniv.ac.in</t>
  </si>
  <si>
    <t>kanika.22pch053@baddiuniv.ac.in</t>
  </si>
  <si>
    <t>pooja.22pmb001@baddiuniv.ac.in</t>
  </si>
  <si>
    <t>kumari.22pmb005@baddiuniv.ac.in</t>
  </si>
  <si>
    <t>renu.22pmb006@baddiuniv.ac.in</t>
  </si>
  <si>
    <t>mehroom.22pmb007@baddiuniv.ac.in</t>
  </si>
  <si>
    <t>babita.22pmb008@baddiuniv.ac.in</t>
  </si>
  <si>
    <t>mukul.22pmb009@baddiuniv.ac.in</t>
  </si>
  <si>
    <t>komal.22pmb010@baddiuniv.ac.in</t>
  </si>
  <si>
    <t>anupam.22pmb011@baddiuniv.ac.in</t>
  </si>
  <si>
    <t>manisha.22pmb012@baddiuniv.ac.in</t>
  </si>
  <si>
    <t>survi.22pmb013@baddiuniv.ac.in</t>
  </si>
  <si>
    <t>anisha.22pmb014@baddiuniv.ac.in</t>
  </si>
  <si>
    <t>akanksha.22pmb015@baddiuniv.ac.in</t>
  </si>
  <si>
    <t>pankaj.22pma001@baddiuniv.ac.in</t>
  </si>
  <si>
    <t>sakshi.22pma002@baddiuniv.ac.in</t>
  </si>
  <si>
    <t>divya.22pma003@baddiuniv.ac.in</t>
  </si>
  <si>
    <t>kanchan.22pma004@baddiuniv.ac.in</t>
  </si>
  <si>
    <t>deepika.22pma005@baddiuniv.ac.in</t>
  </si>
  <si>
    <t>diksha.22pma006@baddiuniv.ac.in</t>
  </si>
  <si>
    <t>sapna.22pma007@baddiuniv.ac.in</t>
  </si>
  <si>
    <t>nisha.22pma008@baddiuniv.ac.in</t>
  </si>
  <si>
    <t>DEEPAK KUMAR</t>
  </si>
  <si>
    <t>4489 0710 1448</t>
  </si>
  <si>
    <t>rahul.22pca001@baddiuniv.ac.in</t>
  </si>
  <si>
    <t>atul.22pca002@baddiuniv.ac.in</t>
  </si>
  <si>
    <t>sumesh.22pca003@baddiuniv.ac.in</t>
  </si>
  <si>
    <t>abhishek.22pca004@baddiuniv.ac.in</t>
  </si>
  <si>
    <t>abhimanyu.22pca005@baddiuniv.ac.in</t>
  </si>
  <si>
    <t>kamal.22pca006@baddiuniv.ac.in</t>
  </si>
  <si>
    <t>mohit.22pca007@baddiuniv.ac.in</t>
  </si>
  <si>
    <t>nishant.22pca008@baddiuniv.ac.in</t>
  </si>
  <si>
    <t>ayushi.22pca009@baddiuniv.ac.in</t>
  </si>
  <si>
    <t>tarun.22pca010@baddiuniv.ac.in</t>
  </si>
  <si>
    <t>pramod.22pca012@baddiuniv.ac.in</t>
  </si>
  <si>
    <t>harsh.22pca013@baddiuniv.ac.in</t>
  </si>
  <si>
    <t>HARSH BHARDWAJ</t>
  </si>
  <si>
    <t>22PCA013</t>
  </si>
  <si>
    <t>2716 4140 7402</t>
  </si>
  <si>
    <t>Ph.D</t>
  </si>
  <si>
    <t>22DCH002</t>
  </si>
  <si>
    <t>ankita.22ucs001@baddiuniv.ac.in</t>
  </si>
  <si>
    <t>rashik.22ucs002@baddiuniv.ac.in</t>
  </si>
  <si>
    <t>anish.22ucs003@baddiuniv.ac.in</t>
  </si>
  <si>
    <t>suraj.22ucs004@baddiuniv.ac.in</t>
  </si>
  <si>
    <t>anuj.22ucs005@baddiuniv.ac.in</t>
  </si>
  <si>
    <t>naman.22ucs006@baddiuniv.ac.in</t>
  </si>
  <si>
    <t>aryan.22ucs008@baddiuniv.ac.in</t>
  </si>
  <si>
    <t>piyush.22ucs009@baddiuniv.ac.in</t>
  </si>
  <si>
    <t>samir.22ucs010@baddiuniv.ac.in</t>
  </si>
  <si>
    <t>shivang.22ucs012@baddiuniv.ac.in</t>
  </si>
  <si>
    <t>ankush.22ucs013@baddiuniv.ac.in</t>
  </si>
  <si>
    <t>shruti.22ucs014@baddiuniv.ac.in</t>
  </si>
  <si>
    <t>umesh.22ucs015@baddiuniv.ac.in</t>
  </si>
  <si>
    <t>abhishek.22ucs016@baddiuniv.ac.in</t>
  </si>
  <si>
    <t>aman.22ucs017@baddiuniv.ac.in</t>
  </si>
  <si>
    <t>naman.22ucs018@baddiuniv.ac.in</t>
  </si>
  <si>
    <t>shivam.22ucs019@baddiuniv.ac.in</t>
  </si>
  <si>
    <t>himanshu.22ucs020@baddiuniv.ac.in</t>
  </si>
  <si>
    <t>kanika.22ucs021@baddiuniv.ac.in</t>
  </si>
  <si>
    <t>anshul.22ucs022@baddiuniv.ac.in</t>
  </si>
  <si>
    <t>abhay.22ucs023@baddiuniv.ac.in</t>
  </si>
  <si>
    <t>ritesh.22ucs024@baddiuniv.ac.in</t>
  </si>
  <si>
    <t>triveni.22ucs025@baddiuniv.ac.in</t>
  </si>
  <si>
    <t>naman.22ucs026@baddiuniv.ac.in</t>
  </si>
  <si>
    <t>kamal.22ucs027@baddiuniv.ac.in</t>
  </si>
  <si>
    <t>shujal.22ucs028@baddiuniv.ac.in</t>
  </si>
  <si>
    <t>ayush.22ucs029@baddiuniv.ac.in</t>
  </si>
  <si>
    <t>sanskar.22ucs030@baddiuniv.ac.in</t>
  </si>
  <si>
    <t>sahil.22ucs031@baddiuniv.ac.in</t>
  </si>
  <si>
    <t>vivek.22ucs032@baddiuniv.ac.in</t>
  </si>
  <si>
    <t>saksham.22ucs033@baddiuniv.ac.in</t>
  </si>
  <si>
    <t>sudhanshu.22ucs034@baddiuniv.ac.in</t>
  </si>
  <si>
    <t>kartik.22ucs035@baddiuniv.ac.in</t>
  </si>
  <si>
    <t>krish.22ucs036@baddiuniv.ac.in</t>
  </si>
  <si>
    <t>rohit.22ucs037@baddiuniv.ac.in</t>
  </si>
  <si>
    <t>harsh.22ucs038@baddiuniv.ac.in</t>
  </si>
  <si>
    <t>nikhil.22ucs039@baddiuniv.ac.in</t>
  </si>
  <si>
    <t>akshita.22ucs040@baddiuniv.ac.in</t>
  </si>
  <si>
    <t>himanshu.22ucs041@baddiuniv.ac.in</t>
  </si>
  <si>
    <t>bhagya.22ucs042@baddiuniv.ac.in</t>
  </si>
  <si>
    <t>vikash.22ucs043@baddiuniv.ac.in</t>
  </si>
  <si>
    <t>rohit.22ucs044@baddiuniv.ac.in</t>
  </si>
  <si>
    <t>sahil.22ucs045@baddiuniv.ac.in</t>
  </si>
  <si>
    <t>tushar.22ucs046@baddiuniv.ac.in</t>
  </si>
  <si>
    <t>prashant.22ucs047@baddiuniv.ac.in</t>
  </si>
  <si>
    <t>sahil.22ucs048@baddiuniv.ac.in</t>
  </si>
  <si>
    <t>sapna.22ucs049@baddiuniv.ac.in</t>
  </si>
  <si>
    <t>saachi.22ucs050@baddiuniv.ac.in</t>
  </si>
  <si>
    <t>gaurav.22ucs051@baddiuniv.ac.in</t>
  </si>
  <si>
    <t>abhishek.22ucs052@baddiuniv.ac.in</t>
  </si>
  <si>
    <t>nikhil.22ucs053@baddiuniv.ac.in</t>
  </si>
  <si>
    <t>vijaya.22ucs054@baddiuniv.ac.in</t>
  </si>
  <si>
    <t>aman.22ucs055@baddiuniv.ac.in</t>
  </si>
  <si>
    <t>rohit.22ucs056@baddiuniv.ac.in</t>
  </si>
  <si>
    <t>aqib.22ucs057@baddiuniv.ac.in</t>
  </si>
  <si>
    <t>ariz.22ucs058@baddiuniv.ac.in</t>
  </si>
  <si>
    <t>kartik.22ucs059@baddiuniv.ac.in</t>
  </si>
  <si>
    <t>anshul.22ucs060@baddiuniv.ac.in</t>
  </si>
  <si>
    <t>harshit.22ucs061@baddiuniv.ac.in</t>
  </si>
  <si>
    <t>khem.22ucs062@baddiuniv.ac.in</t>
  </si>
  <si>
    <t>ayush.22ucs064@baddiuniv.ac.in</t>
  </si>
  <si>
    <t>mridul.22ucs065@baddiuniv.ac.in</t>
  </si>
  <si>
    <t>jamal.22ucs066@baddiuniv.ac.in</t>
  </si>
  <si>
    <t>himanshu.22ucs067@baddiuniv.ac.in</t>
  </si>
  <si>
    <t>adhish.22ucs068@baddiuniv.ac.in</t>
  </si>
  <si>
    <t>shiv.22ucs069@baddiuniv.ac.in</t>
  </si>
  <si>
    <t>kavya.22ucs070@baddiuniv.ac.in</t>
  </si>
  <si>
    <t>arpit.22ucs071@baddiuniv.ac.in</t>
  </si>
  <si>
    <t>sarthak.22ucs072@baddiuniv.ac.in</t>
  </si>
  <si>
    <t>shivam.22ucs073@baddiuniv.ac.in</t>
  </si>
  <si>
    <t>sanjay.22ucs074@baddiuniv.ac.in</t>
  </si>
  <si>
    <t>sarvendra.22ucs075@baddiuniv.ac.in</t>
  </si>
  <si>
    <t>abhishek.22ucs076@baddiuniv.ac.in</t>
  </si>
  <si>
    <t>dhruv.22ucs077@baddiuniv.ac.in</t>
  </si>
  <si>
    <t>deepak.22ucs078@baddiuniv.ac.in</t>
  </si>
  <si>
    <t>anish.22ucs079@baddiuniv.ac.in</t>
  </si>
  <si>
    <t>amar.22ucs080@baddiuniv.ac.in</t>
  </si>
  <si>
    <t>vanshika.22ucs081@baddiuniv.ac.in</t>
  </si>
  <si>
    <t>shivansh.22uee001@baddiuniv.ac.in</t>
  </si>
  <si>
    <t>akshit.22uee002@baddiuniv.ac.in</t>
  </si>
  <si>
    <t>liyakat.22uee003@baddiuniv.ac.in</t>
  </si>
  <si>
    <t>mridul.22uee004@baddiuniv.ac.in</t>
  </si>
  <si>
    <t>sanyam.22uee005@baddiuniv.ac.in</t>
  </si>
  <si>
    <t>arnav.22uee007@baddiuniv.ac.in</t>
  </si>
  <si>
    <t>divyam.22uee008@baddiuniv.ac.in</t>
  </si>
  <si>
    <t>shivam.22uee009@baddiuniv.ac.in</t>
  </si>
  <si>
    <t>manas.22uee010@baddiuniv.ac.in</t>
  </si>
  <si>
    <t>anish.22uee011@baddiuniv.ac.in</t>
  </si>
  <si>
    <t>harshit.22uee012@baddiuniv.ac.in</t>
  </si>
  <si>
    <t>vishal.22uca001@baddiuniv.ac.in</t>
  </si>
  <si>
    <t>inderjeet.22uca002@baddiuniv.ac.in</t>
  </si>
  <si>
    <t>sahil.22uca003@baddiuniv.ac.in</t>
  </si>
  <si>
    <t>bhupinder.22uca004@baddiuniv.ac.in</t>
  </si>
  <si>
    <t>priyanshi.22uca005@baddiuniv.ac.in</t>
  </si>
  <si>
    <t>shushant.22uca006@baddiuniv.ac.in</t>
  </si>
  <si>
    <t>anish.22uca007@baddiuniv.ac.in</t>
  </si>
  <si>
    <t>vansh.22uca008@baddiuniv.ac.in</t>
  </si>
  <si>
    <t>pankaj.22uca009@baddiuniv.ac.in</t>
  </si>
  <si>
    <t>sachin.22uca010@baddiuniv.ac.in</t>
  </si>
  <si>
    <t>akash.22uca011@baddiuniv.ac.in</t>
  </si>
  <si>
    <t>sunny.22uca012@baddiuniv.ac.in</t>
  </si>
  <si>
    <t>rakhi.22uca013@baddiuniv.ac.in</t>
  </si>
  <si>
    <t>archana.22uca014@baddiuniv.ac.in</t>
  </si>
  <si>
    <t>jasvir.22uca015@baddiuniv.ac.in</t>
  </si>
  <si>
    <t>shrijan.22uca016@baddiuniv.ac.in</t>
  </si>
  <si>
    <t>kiran.22uca017@baddiuniv.ac.in</t>
  </si>
  <si>
    <t>vishal.22uca018@baddiuniv.ac.in</t>
  </si>
  <si>
    <t>suraj.22uca019@baddiuniv.ac.in</t>
  </si>
  <si>
    <t>lakshay.22uca020@baddiuniv.ac.in</t>
  </si>
  <si>
    <t>baljeet.22uca021@baddiuniv.ac.in</t>
  </si>
  <si>
    <t>harshit.22uca022@baddiuniv.ac.in</t>
  </si>
  <si>
    <t>sumit.22uca023@baddiuniv.ac.in</t>
  </si>
  <si>
    <t>neha.22uca024@baddiuniv.ac.in</t>
  </si>
  <si>
    <t>rohit.22uca025@baddiuniv.ac.in</t>
  </si>
  <si>
    <t>amit.22uca026@baddiuniv.ac.in</t>
  </si>
  <si>
    <t>vishal.22uca028@baddiuniv.ac.in</t>
  </si>
  <si>
    <t>k.harsh.22uca029@baddiuniv.ac.in</t>
  </si>
  <si>
    <t>deepak.22uca030@baddiuniv.ac.in</t>
  </si>
  <si>
    <t>ruder.22uca031@baddiuniv.ac.in</t>
  </si>
  <si>
    <t>anmol.22uca032@baddiuniv.ac.in</t>
  </si>
  <si>
    <t>madhu.22uca033@baddiuniv.ac.in</t>
  </si>
  <si>
    <t>adharsh.22uca034@baddiuniv.ac.in</t>
  </si>
  <si>
    <t>mushkan.22uca035@baddiuniv.ac.in</t>
  </si>
  <si>
    <t>neeraj.22uca036@baddiuniv.ac.in</t>
  </si>
  <si>
    <t>happy.22uca037@baddiuniv.ac.in</t>
  </si>
  <si>
    <t>taniya.22uca038@baddiuniv.ac.in</t>
  </si>
  <si>
    <t>shivani.22uca039@baddiuniv.ac.in</t>
  </si>
  <si>
    <t>md.faisal.22uca040@baddiuniv.ac.in</t>
  </si>
  <si>
    <t>kaif.22uca041@baddiuniv.ac.in</t>
  </si>
  <si>
    <t>ayaaz.22uca043@baddiuniv.ac.in</t>
  </si>
  <si>
    <t>rahul.22uca044@baddiuniv.ac.in</t>
  </si>
  <si>
    <t>isha.22uca045@baddiuniv.ac.in</t>
  </si>
  <si>
    <t>ritika.22uca046@baddiuniv.ac.in</t>
  </si>
  <si>
    <t>muskan.22uca047@baddiuniv.ac.in</t>
  </si>
  <si>
    <t>prakriti.22uca048@baddiuniv.ac.in</t>
  </si>
  <si>
    <t>sweta.22uca049@baddiuniv.ac.in</t>
  </si>
  <si>
    <t>jatin.22uca050@baddiuniv.ac.in</t>
  </si>
  <si>
    <t>aman.22uca051@baddiuniv.ac.in</t>
  </si>
  <si>
    <t>ranjna.22uca052@baddiuniv.ac.in</t>
  </si>
  <si>
    <t>naman.22uca053@baddiuniv.ac.in</t>
  </si>
  <si>
    <t>kunal.22uca054@baddiuniv.ac.in</t>
  </si>
  <si>
    <t>abhinav.22uca055@baddiuniv.ac.in</t>
  </si>
  <si>
    <t>rahul.22uca056@baddiuniv.ac.in</t>
  </si>
  <si>
    <t>rajesh.22uca057@baddiuniv.ac.in</t>
  </si>
  <si>
    <t>priyanshu.22uca058@baddiuniv.ac.in</t>
  </si>
  <si>
    <t>vishal.22uca059@baddiuniv.ac.in</t>
  </si>
  <si>
    <t>suchita.22uca060@baddiuniv.ac.in</t>
  </si>
  <si>
    <t>divya.22uca061@baddiuniv.ac.in</t>
  </si>
  <si>
    <t>akash.22uca062@baddiuniv.ac.in</t>
  </si>
  <si>
    <t>banit.22uca063@baddiuniv.ac.in</t>
  </si>
  <si>
    <t>surjeet.22uca064@baddiuniv.ac.in</t>
  </si>
  <si>
    <t>vijay.22uca065@baddiuniv.ac.in</t>
  </si>
  <si>
    <t>ankit.22uca066@baddiuniv.ac.in</t>
  </si>
  <si>
    <t>rajesh.22uca067@baddiuniv.ac.in</t>
  </si>
  <si>
    <t>pankaj.22uca068@baddiuniv.ac.in</t>
  </si>
  <si>
    <t>manisha.22uca069@baddiuniv.ac.in</t>
  </si>
  <si>
    <t>ajay.22uca071@baddiuniv.ac.in</t>
  </si>
  <si>
    <t>sachin.22uca072@baddiuniv.ac.in</t>
  </si>
  <si>
    <t>sahil.22uca073@baddiuniv.ac.in</t>
  </si>
  <si>
    <t>nikita.22uca074@baddiuniv.ac.in</t>
  </si>
  <si>
    <t>kartik.22uca075@baddiuniv.ac.in</t>
  </si>
  <si>
    <t>ankita.22uca076@baddiuniv.ac.in</t>
  </si>
  <si>
    <t>ritik.22uca077@baddiuniv.ac.in</t>
  </si>
  <si>
    <t>shivam.22uca078@baddiuniv.ac.in</t>
  </si>
  <si>
    <t>sheetal.22uca079@baddiuniv.ac.in</t>
  </si>
  <si>
    <t>vanshulthakur.22uca080@baddiuniv.ac.in</t>
  </si>
  <si>
    <t>taukir.22uca081@baddiuniv.ac.in</t>
  </si>
  <si>
    <t>anmol.22uca083@baddiuniv.ac.in</t>
  </si>
  <si>
    <t>suraj.22uca084@baddiuniv.ac.in</t>
  </si>
  <si>
    <t>rahul.22uca085@baddiuniv.ac.in</t>
  </si>
  <si>
    <t>pranav.22uca086@baddiuniv.ac.in</t>
  </si>
  <si>
    <t>rohit.22uca087@baddiuniv.ac.in</t>
  </si>
  <si>
    <t>neha.22uca088@baddiuniv.ac.in</t>
  </si>
  <si>
    <t>nisha.22uca089@baddiuniv.ac.in</t>
  </si>
  <si>
    <t>deepak.22uca090@baddiuniv.ac.in</t>
  </si>
  <si>
    <t>abhishek.22uca091@baddiuniv.ac.in</t>
  </si>
  <si>
    <t>karan.22uca092@baddiuniv.ac.in</t>
  </si>
  <si>
    <t>anshu.22uca093@baddiuniv.ac.in</t>
  </si>
  <si>
    <t>anupam.22uca095@baddiuniv.ac.in</t>
  </si>
  <si>
    <t>bipeng.22uca096@baddiuniv.ac.in</t>
  </si>
  <si>
    <t>chandni.22uca097@baddiuniv.ac.in</t>
  </si>
  <si>
    <t>sugam.22uca098@baddiuniv.ac.in</t>
  </si>
  <si>
    <t>uma.22ubc001@baddiuniv.ac.in</t>
  </si>
  <si>
    <t>saziya.22ubc002@baddiuniv.ac.in</t>
  </si>
  <si>
    <t>damni.22ubc003@baddiuniv.ac.in</t>
  </si>
  <si>
    <t>hardeep.22ubc004@baddiuniv.ac.in</t>
  </si>
  <si>
    <t>karam.22ubc005@baddiuniv.ac.in</t>
  </si>
  <si>
    <t>nishant.22ubc007@baddiuniv.ac.in</t>
  </si>
  <si>
    <t>keshav.22ubc008@baddiuniv.ac.in</t>
  </si>
  <si>
    <t>sourav.22ubc009@baddiuniv.ac.in</t>
  </si>
  <si>
    <t>anjana.22ubc010@baddiuniv.ac.in</t>
  </si>
  <si>
    <t>rohit.22ubc011@baddiuniv.ac.in</t>
  </si>
  <si>
    <t>priya.22ubc012@baddiuniv.ac.in</t>
  </si>
  <si>
    <t>rawinder.22ubc013@baddiuniv.ac.in</t>
  </si>
  <si>
    <t>amisha.22ubc014@baddiuniv.ac.in</t>
  </si>
  <si>
    <t>keshav.22ubc015@baddiuniv.ac.in</t>
  </si>
  <si>
    <t>aashiya.22ubc016@baddiuniv.ac.in</t>
  </si>
  <si>
    <t>amanpreet.22ubc018@baddiuniv.ac.in</t>
  </si>
  <si>
    <t>rajeev.22ubc020@baddiuniv.ac.in</t>
  </si>
  <si>
    <t>amit.22ubc022@baddiuniv.ac.in</t>
  </si>
  <si>
    <t>harsh.22ubc023@baddiuniv.ac.in</t>
  </si>
  <si>
    <t>sanjana.22ubc024@baddiuniv.ac.in</t>
  </si>
  <si>
    <t>harish.22ubc025@baddiuniv.ac.in</t>
  </si>
  <si>
    <t>ramanpreet.22ubc026@baddiuniv.ac.in</t>
  </si>
  <si>
    <t>akanksha.22ubc027@baddiuniv.ac.in</t>
  </si>
  <si>
    <t>vansh.22ubc028@baddiuniv.ac.in</t>
  </si>
  <si>
    <t>tanya.22ubc029@baddiuniv.ac.in</t>
  </si>
  <si>
    <t>harshit.22ubc030@baddiuniv.ac.in</t>
  </si>
  <si>
    <t>aryan.22ubc031@baddiuniv.ac.in</t>
  </si>
  <si>
    <t>jaspreet.22ubc032@baddiuniv.ac.in</t>
  </si>
  <si>
    <t>saijal.22ubc033@baddiuniv.ac.in</t>
  </si>
  <si>
    <t>jyoti.22ubc034@baddiuniv.ac.in</t>
  </si>
  <si>
    <t>karan.22ubc035@baddiuniv.ac.in</t>
  </si>
  <si>
    <t>rishu.22ubc036@baddiuniv.ac.in</t>
  </si>
  <si>
    <t>arti.22ubc037@baddiuniv.ac.in</t>
  </si>
  <si>
    <t>gaurav.22ubc038@baddiuniv.ac.in</t>
  </si>
  <si>
    <t>rahul.22ubc039@baddiuniv.ac.in</t>
  </si>
  <si>
    <t>praveen.22ubc040@baddiuniv.ac.in</t>
  </si>
  <si>
    <t>kartikay.22ubc041@baddiuniv.ac.in</t>
  </si>
  <si>
    <t>shweta.22ubc042@baddiuniv.ac.in</t>
  </si>
  <si>
    <t>lakhwinder.22ubc043@baddiuniv.ac.in</t>
  </si>
  <si>
    <t>jaswinder.22ubc044@baddiuniv.ac.in</t>
  </si>
  <si>
    <t>randeep.22ubc045@baddiuniv.ac.in</t>
  </si>
  <si>
    <t>satwinder.22ubc046@baddiuniv.ac.in</t>
  </si>
  <si>
    <t>dipanshu.22ubc047@baddiuniv.ac.in</t>
  </si>
  <si>
    <t>priya.22ubc048@baddiuniv.ac.in</t>
  </si>
  <si>
    <t>dishant.22ubc049@baddiuniv.ac.in</t>
  </si>
  <si>
    <t>vishal.22ubc050@baddiuniv.ac.in</t>
  </si>
  <si>
    <t>priya.22ubc051@baddiuniv.ac.in</t>
  </si>
  <si>
    <t>akanksha.22ubc052@baddiuniv.ac.in</t>
  </si>
  <si>
    <t>jeevan.22ubc053@baddiuniv.ac.in</t>
  </si>
  <si>
    <t>devinder.22ubc054@baddiuniv.ac.in</t>
  </si>
  <si>
    <t>saloni.22ubc055@baddiuniv.ac.in</t>
  </si>
  <si>
    <t>diksha.22ubc056@baddiuniv.ac.in</t>
  </si>
  <si>
    <t>mohammad.22ubc057@baddiuniv.ac.in</t>
  </si>
  <si>
    <t>amanpreet.22ubc058@baddiuniv.ac.in</t>
  </si>
  <si>
    <t>vivek.22ubc059@baddiuniv.ac.in</t>
  </si>
  <si>
    <t>priti.22uba001@baddiuniv.ac.in</t>
  </si>
  <si>
    <t>sheekha.22uba004@baddiuniv.ac.in</t>
  </si>
  <si>
    <t>gaurav.22uba005@baddiuniv.ac.in</t>
  </si>
  <si>
    <t>yogesh.22uba006@baddiuniv.ac.in</t>
  </si>
  <si>
    <t>akanksha.22uba007@baddiuniv.ac.in</t>
  </si>
  <si>
    <t>gurwinder.22uba008@baddiuniv.ac.in</t>
  </si>
  <si>
    <t>amit.22uba009@baddiuniv.ac.in</t>
  </si>
  <si>
    <t>dinesh.22uba010@baddiuniv.ac.in</t>
  </si>
  <si>
    <t>saloni.22uba011@baddiuniv.ac.in</t>
  </si>
  <si>
    <t>harpreet.22uba012@baddiuniv.ac.in</t>
  </si>
  <si>
    <t>manpreet.22uba013@baddiuniv.ac.in</t>
  </si>
  <si>
    <t>harpreet.22uba014@baddiuniv.ac.in</t>
  </si>
  <si>
    <t>preeti.22uba016@baddiuniv.ac.in</t>
  </si>
  <si>
    <t>narender.22uba018@baddiuniv.ac.in</t>
  </si>
  <si>
    <t>manish.22uba019@baddiuniv.ac.in</t>
  </si>
  <si>
    <t>neha.22uba020@baddiuniv.ac.in</t>
  </si>
  <si>
    <t>rajinder.22uba021@baddiuniv.ac.in</t>
  </si>
  <si>
    <t>pankil.22uba023@baddiuniv.ac.in</t>
  </si>
  <si>
    <t>mukesh.22uba024@baddiuniv.ac.in</t>
  </si>
  <si>
    <t>prabhat.22uba025@baddiuniv.ac.in</t>
  </si>
  <si>
    <t>mansi.22uba026@baddiuniv.ac.in</t>
  </si>
  <si>
    <t>priya.22uba027@baddiuniv.ac.in</t>
  </si>
  <si>
    <t>balwinder.22uba028@baddiuniv.ac.in</t>
  </si>
  <si>
    <t>harwinder.22uba029@baddiuniv.ac.in</t>
  </si>
  <si>
    <t>mohd.22uba030@baddiuniv.ac.in</t>
  </si>
  <si>
    <t>karan.22uba031@baddiuniv.ac.in</t>
  </si>
  <si>
    <t>hardev.22uba032@baddiuniv.ac.in</t>
  </si>
  <si>
    <t>sujal.22uba033@baddiuniv.ac.in</t>
  </si>
  <si>
    <t>sujeet.22uba034@baddiuniv.ac.in</t>
  </si>
  <si>
    <t>ranjan.22uba035@baddiuniv.ac.in</t>
  </si>
  <si>
    <t>harmol.22uba036@baddiuniv.ac.in</t>
  </si>
  <si>
    <t>saksham.22uba037@baddiuniv.ac.in</t>
  </si>
  <si>
    <t>sandeep.22uba038@baddiuniv.ac.in</t>
  </si>
  <si>
    <t>akhash.22uba039@baddiuniv.ac.in</t>
  </si>
  <si>
    <t>sadhika.22uba040@baddiuniv.ac.in</t>
  </si>
  <si>
    <t>janvi.22uba041@baddiuniv.ac.in</t>
  </si>
  <si>
    <t>aditya.22uba042@baddiuniv.ac.in</t>
  </si>
  <si>
    <t>ankit.22uba043@baddiuniv.ac.in</t>
  </si>
  <si>
    <t>vanshaj.22uba044@baddiuniv.ac.in</t>
  </si>
  <si>
    <t>shaweta.22uba045@baddiuniv.ac.in</t>
  </si>
  <si>
    <t>rakesh.22uba046@baddiuniv.ac.in</t>
  </si>
  <si>
    <t>saloni.22uba047@baddiuniv.ac.in</t>
  </si>
  <si>
    <t>hritik.22uba049@baddiuniv.ac.in</t>
  </si>
  <si>
    <t>amandeep.22uba050@baddiuniv.ac.in</t>
  </si>
  <si>
    <t>prerna.22uba051@baddiuniv.ac.in</t>
  </si>
  <si>
    <t>dhanu.22uba052@baddiuniv.ac.in</t>
  </si>
  <si>
    <t>durgam.22uba053@baddiuniv.ac.in</t>
  </si>
  <si>
    <t>aman.22uba054@baddiuniv.ac.in</t>
  </si>
  <si>
    <t>sidhika.22uba056@baddiuniv.ac.in</t>
  </si>
  <si>
    <t>harmeet.22uba057@baddiuniv.ac.in</t>
  </si>
  <si>
    <t>danish.22uba058@baddiuniv.ac.in</t>
  </si>
  <si>
    <t>amandeep.22uba059@baddiuniv.ac.in</t>
  </si>
  <si>
    <t>vijay.22uba060@baddiuniv.ac.in</t>
  </si>
  <si>
    <t>karanveer.22uba061@baddiuniv.ac.in</t>
  </si>
  <si>
    <t>ranveer.22uba062@baddiuniv.ac.in</t>
  </si>
  <si>
    <t>charan.22uba063@baddiuniv.ac.in</t>
  </si>
  <si>
    <t>neeraj.22uba064@baddiuniv.ac.in</t>
  </si>
  <si>
    <t>gurmukh.22uba065@baddiuniv.ac.in</t>
  </si>
  <si>
    <t>muskan.22uba066@baddiuniv.ac.in</t>
  </si>
  <si>
    <t>amar.22uba067@baddiuniv.ac.in</t>
  </si>
  <si>
    <t>rupesh.22uba068@baddiuniv.ac.in</t>
  </si>
  <si>
    <t>satnam.22uba069@baddiuniv.ac.in</t>
  </si>
  <si>
    <t>sahil.22uba070@baddiuniv.ac.in</t>
  </si>
  <si>
    <t>vishal.22uba072@baddiuniv.ac.in</t>
  </si>
  <si>
    <t>kartik.22mba001@baddiuniv.ac.in</t>
  </si>
  <si>
    <t>priyanshi.22mba002@baddiuniv.ac.in</t>
  </si>
  <si>
    <t>sukhwinder.22uag002@baddiuniv.ac.in</t>
  </si>
  <si>
    <t>deepak.22uag003@baddiuniv.ac.in</t>
  </si>
  <si>
    <t>vishwas.22uag004@baddiuniv.ac.in</t>
  </si>
  <si>
    <t>rashmi.22uag005@baddiuniv.ac.in</t>
  </si>
  <si>
    <t>suhani.22uag006@baddiuniv.ac.in</t>
  </si>
  <si>
    <t>taranjeet.22uag007@baddiuniv.ac.in</t>
  </si>
  <si>
    <t>riya.22uag008@baddiuniv.ac.in</t>
  </si>
  <si>
    <t>utkarsh.22uag009@baddiuniv.ac.in</t>
  </si>
  <si>
    <t>ayush.22uag010@baddiuniv.ac.in</t>
  </si>
  <si>
    <t>tanisha.22uag011@baddiuniv.ac.in</t>
  </si>
  <si>
    <t>disha.22uag012@baddiuniv.ac.in</t>
  </si>
  <si>
    <t>rohit.22uag013@baddiuniv.ac.in</t>
  </si>
  <si>
    <t>alok.22uch001@baddiuniv.ac.in</t>
  </si>
  <si>
    <t>ayurshi.22uch002@baddiuniv.ac.in</t>
  </si>
  <si>
    <t>mandeep.22uch003@baddiuniv.ac.in</t>
  </si>
  <si>
    <t>divya.22uch004@baddiuniv.ac.in</t>
  </si>
  <si>
    <t>priyanka.22uch005@baddiuniv.ac.in</t>
  </si>
  <si>
    <t>shailja.22uch006@baddiuniv.ac.in</t>
  </si>
  <si>
    <t>sarthak.22uch007@baddiuniv.ac.in</t>
  </si>
  <si>
    <t>kalyani.22uch008@baddiuniv.ac.in</t>
  </si>
  <si>
    <t>khaminder.22uch009@baddiuniv.ac.in</t>
  </si>
  <si>
    <t>varun.22uch010@baddiuniv.ac.in</t>
  </si>
  <si>
    <t>ajay.22uch011@baddiuniv.ac.in</t>
  </si>
  <si>
    <t>rishika.22uch012@baddiuniv.ac.in</t>
  </si>
  <si>
    <t>manish.22uch013@baddiuniv.ac.in</t>
  </si>
  <si>
    <t>aditi.22uch014@baddiuniv.ac.in</t>
  </si>
  <si>
    <t>vibhav.22uch015@baddiuniv.ac.in</t>
  </si>
  <si>
    <t>loveleena.22uch016@baddiuniv.ac.in</t>
  </si>
  <si>
    <t>anita.22uch017@baddiuniv.ac.in</t>
  </si>
  <si>
    <t>baljeet.22uch018@baddiuniv.ac.in</t>
  </si>
  <si>
    <t>ramandeep.22uch019@baddiuniv.ac.in</t>
  </si>
  <si>
    <t>nishu.22upt001@baddiuniv.ac.in</t>
  </si>
  <si>
    <t>.22upt003@baddiuniv.ac.in</t>
  </si>
  <si>
    <t>.22upt004@baddiuniv.ac.in</t>
  </si>
  <si>
    <t>.22upt005@baddiuniv.ac.in</t>
  </si>
  <si>
    <t>.22upt006@baddiuniv.ac.in</t>
  </si>
  <si>
    <t>.22upt007@baddiuniv.ac.in</t>
  </si>
  <si>
    <t>.22upt008@baddiuniv.ac.in</t>
  </si>
  <si>
    <t>.22upt009@baddiuniv.ac.in</t>
  </si>
  <si>
    <t>.22upt010@baddiuniv.ac.in</t>
  </si>
  <si>
    <t>.22upt011@baddiuniv.ac.in</t>
  </si>
  <si>
    <t>.22upt012@baddiuniv.ac.in</t>
  </si>
  <si>
    <t>.22upt013@baddiuniv.ac.in</t>
  </si>
  <si>
    <t>.22upt014@baddiuniv.ac.in</t>
  </si>
  <si>
    <t>asha.22mph001@baddiuniv.ac.in</t>
  </si>
  <si>
    <t>priyanka.22lph002@baddiuniv.ac.in</t>
  </si>
  <si>
    <t>chandra.22lph003@baddiuniv.ac.in</t>
  </si>
  <si>
    <t>vinod.22lph004@baddiuniv.ac.in</t>
  </si>
  <si>
    <t>lalit.22lph005@baddiuniv.ac.in</t>
  </si>
  <si>
    <t>vishal.22lph006@baddiuniv.ac.in</t>
  </si>
  <si>
    <t>piyush.22lph007@baddiuniv.ac.in</t>
  </si>
  <si>
    <t>shrishti.22lcs003@baddiuniv.ac.in</t>
  </si>
  <si>
    <t>anish.22lee001@baddiuniv.ac.in</t>
  </si>
  <si>
    <t>anshul.22lee002@baddiuniv.ac.in</t>
  </si>
  <si>
    <t>atul.22lee004@baddiuniv.ac.in</t>
  </si>
  <si>
    <t>ritik.22lee005@baddiuniv.ac.in</t>
  </si>
  <si>
    <t>shiwank.22lee006@baddiuniv.ac.in</t>
  </si>
  <si>
    <t>manish.22lee007@baddiuniv.ac.in</t>
  </si>
  <si>
    <t>harsh.22lee008@baddiuniv.ac.in</t>
  </si>
  <si>
    <t>mohil.22lee009@baddiuniv.ac.in</t>
  </si>
  <si>
    <t>amit.22lee010@baddiuniv.ac.in</t>
  </si>
  <si>
    <t>karan.22lee011@baddiuniv.ac.in</t>
  </si>
  <si>
    <t>ajay.22lee012@baddiuniv.ac.in</t>
  </si>
  <si>
    <t>akshat.22lee013@baddiuniv.ac.in</t>
  </si>
  <si>
    <t>aryan.22lee014@baddiuniv.ac.in</t>
  </si>
  <si>
    <t>anshit.22lee015@baddiuniv.ac.in</t>
  </si>
  <si>
    <t>22UEE013</t>
  </si>
  <si>
    <t>jeevan.22uee013@baddiuniv.ac.in</t>
  </si>
  <si>
    <t>abhishek.22lce001@baddiuniv.ac.in</t>
  </si>
  <si>
    <t>master.22lce002@baddiuniv.ac.in</t>
  </si>
  <si>
    <t>shagun.22lce003@baddiuniv.ac.in</t>
  </si>
  <si>
    <t>youvraj.22lce004@baddiuniv.ac.in</t>
  </si>
  <si>
    <t>navdeep.22lce005@baddiuniv.ac.in</t>
  </si>
  <si>
    <t>rakshit.22lce006@baddiuniv.ac.in</t>
  </si>
  <si>
    <t>rohit.22lce007@baddiuniv.ac.in</t>
  </si>
  <si>
    <t>anurag.22lcs001@baddiuniv.ac.in</t>
  </si>
  <si>
    <t>palak.22lcs002@baddiuniv.ac.in</t>
  </si>
  <si>
    <t>suman.22lcs005@baddiuniv.ac.in</t>
  </si>
  <si>
    <t>kamla.22lcs006@baddiuniv.ac.in</t>
  </si>
  <si>
    <t>mamta.22lcs008@baddiuniv.ac.in</t>
  </si>
  <si>
    <t>3384 5610 2679</t>
  </si>
  <si>
    <t>anju.22dch001@baddiuniv.ac.in</t>
  </si>
  <si>
    <t>anjana.22dch002@baddiuniv.ac.in</t>
  </si>
  <si>
    <t>anupama.22dph001@baddiuniv.ac.in</t>
  </si>
  <si>
    <t>bandna.22dph002@baddiuniv.ac.in</t>
  </si>
  <si>
    <t>lalita.22dph003@baddiuniv.ac.in</t>
  </si>
  <si>
    <t>shalini.22dph004@baddiuniv.ac.in</t>
  </si>
  <si>
    <t>sunil.22dph005@baddiuniv.ac.in</t>
  </si>
  <si>
    <t>alka.22dph006@baddiuniv.ac.in</t>
  </si>
  <si>
    <t>5167 2669 4912</t>
  </si>
  <si>
    <t>rajveer.22pee001@baddiuniv.ac.in</t>
  </si>
  <si>
    <t>tushal.22pee002@baddiuniv.ac.in</t>
  </si>
  <si>
    <t>saurav.22pee003@baddiuniv.ac.in</t>
  </si>
  <si>
    <t>anandita.22pce001@baddiuniv.ac.in</t>
  </si>
  <si>
    <t>neeraj.22pce002@baddiuniv.ac.in</t>
  </si>
  <si>
    <t>rupinder.22pce003@baddiuniv.ac.in</t>
  </si>
  <si>
    <t>abhay.22pce004@baddiuniv.ac.in</t>
  </si>
  <si>
    <t>akshat.22pba001@baddiuniv.ac.ina</t>
  </si>
  <si>
    <t>gitanshi.22pba002@baddiuniv.ac.ina</t>
  </si>
  <si>
    <t>anita.22pba003@baddiuniv.ac.ina</t>
  </si>
  <si>
    <t>kashish.22pba004@baddiuniv.ac.ina</t>
  </si>
  <si>
    <t>pyare.22pba005@baddiuniv.ac.ina</t>
  </si>
  <si>
    <t>abneesh.22pba006@baddiuniv.ac.ina</t>
  </si>
  <si>
    <t>gurjeet.22pba007@baddiuniv.ac.ina</t>
  </si>
  <si>
    <t>abhishek.22pba008@baddiuniv.ac.ina</t>
  </si>
  <si>
    <t>vivek.22pba009@baddiuniv.ac.ina</t>
  </si>
  <si>
    <t>vipan.22pba010@baddiuniv.ac.ina</t>
  </si>
  <si>
    <t>himani.22pba011@baddiuniv.ac.ina</t>
  </si>
  <si>
    <t>divya.22pba013@baddiuniv.ac.ina</t>
  </si>
  <si>
    <t>gagan.22pba014@baddiuniv.ac.ina</t>
  </si>
  <si>
    <t>anjali.22pba015@baddiuniv.ac.ina</t>
  </si>
  <si>
    <t>rajni.22pba016@baddiuniv.ac.ina</t>
  </si>
  <si>
    <t>rohit.22pba017@baddiuniv.ac.ina</t>
  </si>
  <si>
    <t>pooja.22pba018@baddiuniv.ac.ina</t>
  </si>
  <si>
    <t>palak.22pba019@baddiuniv.ac.ina</t>
  </si>
  <si>
    <t>arushi.22pba020@baddiuniv.ac.ina</t>
  </si>
  <si>
    <t>anshul.22pba021@baddiuniv.ac.ina</t>
  </si>
  <si>
    <t>parteem.22pba022@baddiuniv.ac.ina</t>
  </si>
  <si>
    <t>nitin.22pba023@baddiuniv.ac.ina</t>
  </si>
  <si>
    <t>kapil.22pba024@baddiuniv.ac.ina</t>
  </si>
  <si>
    <t>aman.22pba025@baddiuniv.ac.ina</t>
  </si>
  <si>
    <t>saurabh.22pba026@baddiuniv.ac.ina</t>
  </si>
  <si>
    <t>riya.22pba027@baddiuniv.ac.ina</t>
  </si>
  <si>
    <t>vishal.22pba028@baddiuniv.ac.ina</t>
  </si>
  <si>
    <t>mohan.22pba029@baddiuniv.ac.ina</t>
  </si>
  <si>
    <t>sheetal.22pba030@baddiuniv.ac.ina</t>
  </si>
  <si>
    <t>neha.22pba031@baddiuniv.ac.ina</t>
  </si>
  <si>
    <t>amisha.22pba032@baddiuniv.ac.ina</t>
  </si>
  <si>
    <t>abhinandan.22pba033@baddiuniv.ac.ina</t>
  </si>
  <si>
    <t>ajay.22pba034@baddiuniv.ac.ina</t>
  </si>
  <si>
    <t>simran.22pba035@baddiuniv.ac.ina</t>
  </si>
  <si>
    <t>shivam.22pba036@baddiuniv.ac.ina</t>
  </si>
  <si>
    <t>kulbeer.22pba037@baddiuniv.ac.ina</t>
  </si>
  <si>
    <t>pooja.22pba038@baddiuniv.ac.ina</t>
  </si>
  <si>
    <t>anchlesh.22pba039@baddiuniv.ac.ina</t>
  </si>
  <si>
    <t>pratibha.22pba040@baddiuniv.ac.ina</t>
  </si>
  <si>
    <t>khushboo.22pba041@baddiuniv.ac.ina</t>
  </si>
  <si>
    <t>shradha.22pba042@baddiuniv.ac.ina</t>
  </si>
  <si>
    <t>suraj.22pba043@baddiuniv.ac.ina</t>
  </si>
  <si>
    <t>kamini.22pba044@baddiuniv.ac.ina</t>
  </si>
  <si>
    <t>neha.22pba045@baddiuniv.ac.ina</t>
  </si>
  <si>
    <t>pranika.22pba046@baddiuniv.ac.ina</t>
  </si>
  <si>
    <t>diksha.22pba047@baddiuniv.ac.ina</t>
  </si>
  <si>
    <t>bharat.22pba048@baddiuniv.ac.ina</t>
  </si>
  <si>
    <t>rupam.22pba049@baddiuniv.ac.ina</t>
  </si>
  <si>
    <t>shivangi.22pba050@baddiuniv.ac.ina</t>
  </si>
  <si>
    <t>bhisham.22pba051@baddiuniv.ac.ina</t>
  </si>
  <si>
    <t>tushar.22pba052@baddiuniv.ac.ina</t>
  </si>
  <si>
    <t>chetan.22pba053@baddiuniv.ac.ina</t>
  </si>
  <si>
    <t>vijay.22pba054@baddiuniv.ac.ina</t>
  </si>
  <si>
    <t>gurpreet.22pba055@baddiuniv.ac.ina</t>
  </si>
  <si>
    <t>suman.22pba056@baddiuniv.ac.ina</t>
  </si>
  <si>
    <t>gurjant.22pba057@baddiuniv.ac.ina</t>
  </si>
  <si>
    <t>ranjana.22pba058@baddiuniv.ac.ina</t>
  </si>
  <si>
    <t>harsh.22pba059@baddiuniv.ac.ina</t>
  </si>
  <si>
    <t>shruti.22pba060@baddiuniv.ac.ina</t>
  </si>
  <si>
    <t>anjali.22pba061@baddiuniv.ac.ina</t>
  </si>
  <si>
    <t>SUBHASH KUMAR</t>
  </si>
  <si>
    <t>22UCA099</t>
  </si>
  <si>
    <t>nishant.22uca099@baddiuniv.ac.in</t>
  </si>
  <si>
    <t>7490 3147 3555</t>
  </si>
  <si>
    <t>3932 5653 9807</t>
  </si>
  <si>
    <t>KAJAL THAKUR</t>
  </si>
  <si>
    <t>22PMB016</t>
  </si>
  <si>
    <t>kajal.22pmb016@baddiuniv.ac.in</t>
  </si>
  <si>
    <t>6833 3050 7404</t>
  </si>
  <si>
    <t>2927 9304 8070</t>
  </si>
  <si>
    <t>DATA RAM</t>
  </si>
  <si>
    <t>22PBA062</t>
  </si>
  <si>
    <t>vikas.22pba063@baddiuniv.ac.ina</t>
  </si>
  <si>
    <t>8878 1554 6696</t>
  </si>
  <si>
    <t>2556 7848 4818</t>
  </si>
  <si>
    <t>9132 2684 8904</t>
  </si>
  <si>
    <t>5041 1964 2344</t>
  </si>
  <si>
    <t>5415 9817 7522</t>
  </si>
  <si>
    <t>3352 1226 4945</t>
  </si>
  <si>
    <t>2042 3301 8203</t>
  </si>
  <si>
    <t>5554 5773 0548</t>
  </si>
  <si>
    <t>7583 5430 6109</t>
  </si>
  <si>
    <t>** The admission to B.Sc Nursing will be conducted as per the direction of Indian Nursing Council.</t>
  </si>
  <si>
    <t>* The counselling of State University is in process. Hanceforth the admissions for the B.Sc Agriculture will contiue accordingly.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</si>
</sst>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\(0\)"/>
    <numFmt numFmtId="165" formatCode="0;[Red]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name val="Cambria"/>
      <family val="1"/>
      <scheme val="major"/>
    </font>
    <font>
      <u/>
      <sz val="10"/>
      <color theme="10"/>
      <name val="Calibri"/>
      <family val="2"/>
    </font>
    <font>
      <b/>
      <sz val="12"/>
      <color theme="1"/>
      <name val="Cambria"/>
      <family val="1"/>
      <scheme val="major"/>
    </font>
    <font>
      <sz val="12"/>
      <color rgb="FF424242"/>
      <name val="Cambria"/>
      <family val="1"/>
      <scheme val="major"/>
    </font>
    <font>
      <u/>
      <sz val="12"/>
      <color theme="1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3" borderId="3" xfId="0" applyFont="1" applyFill="1" applyBorder="1"/>
    <xf numFmtId="0" fontId="2" fillId="4" borderId="4" xfId="0" applyFont="1" applyFill="1" applyBorder="1"/>
    <xf numFmtId="0" fontId="2" fillId="3" borderId="4" xfId="0" applyFont="1" applyFill="1" applyBorder="1"/>
    <xf numFmtId="0" fontId="4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3" fillId="0" borderId="5" xfId="0" applyFont="1" applyFill="1" applyBorder="1"/>
    <xf numFmtId="164" fontId="3" fillId="0" borderId="5" xfId="0" applyNumberFormat="1" applyFont="1" applyFill="1" applyBorder="1"/>
    <xf numFmtId="0" fontId="3" fillId="0" borderId="0" xfId="0" applyFont="1" applyFill="1"/>
    <xf numFmtId="0" fontId="5" fillId="0" borderId="0" xfId="0" applyFont="1" applyFill="1"/>
    <xf numFmtId="0" fontId="8" fillId="6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164" fontId="3" fillId="0" borderId="9" xfId="0" applyNumberFormat="1" applyFont="1" applyFill="1" applyBorder="1"/>
    <xf numFmtId="0" fontId="3" fillId="0" borderId="9" xfId="0" applyFont="1" applyFill="1" applyBorder="1"/>
    <xf numFmtId="1" fontId="3" fillId="0" borderId="5" xfId="0" applyNumberFormat="1" applyFont="1" applyFill="1" applyBorder="1"/>
    <xf numFmtId="165" fontId="3" fillId="0" borderId="5" xfId="0" applyNumberFormat="1" applyFont="1" applyFill="1" applyBorder="1"/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1" applyNumberFormat="1" applyFont="1" applyFill="1" applyBorder="1" applyAlignment="1">
      <alignment horizontal="left" vertical="center" wrapText="1"/>
    </xf>
    <xf numFmtId="0" fontId="4" fillId="0" borderId="10" xfId="1" applyNumberFormat="1" applyFont="1" applyFill="1" applyBorder="1" applyAlignment="1">
      <alignment horizontal="left" vertical="center" wrapText="1"/>
    </xf>
    <xf numFmtId="0" fontId="4" fillId="0" borderId="5" xfId="1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0" borderId="5" xfId="0" applyFont="1" applyFill="1" applyBorder="1"/>
    <xf numFmtId="0" fontId="10" fillId="0" borderId="5" xfId="2" applyFont="1" applyFill="1" applyBorder="1" applyAlignment="1" applyProtection="1"/>
    <xf numFmtId="0" fontId="3" fillId="0" borderId="9" xfId="0" applyFont="1" applyFill="1" applyBorder="1" applyAlignment="1">
      <alignment vertical="center"/>
    </xf>
    <xf numFmtId="0" fontId="10" fillId="0" borderId="9" xfId="2" applyFont="1" applyFill="1" applyBorder="1" applyAlignment="1" applyProtection="1"/>
    <xf numFmtId="0" fontId="10" fillId="0" borderId="5" xfId="2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9" fillId="0" borderId="5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4" fillId="0" borderId="11" xfId="0" applyFont="1" applyFill="1" applyBorder="1"/>
    <xf numFmtId="0" fontId="4" fillId="5" borderId="11" xfId="0" applyFont="1" applyFill="1" applyBorder="1" applyAlignment="1"/>
    <xf numFmtId="0" fontId="7" fillId="0" borderId="5" xfId="2" applyFill="1" applyBorder="1" applyAlignment="1" applyProtection="1"/>
    <xf numFmtId="0" fontId="7" fillId="0" borderId="5" xfId="2" applyFill="1" applyBorder="1" applyAlignment="1" applyProtection="1">
      <alignment horizontal="left" vertical="center" wrapText="1"/>
    </xf>
    <xf numFmtId="0" fontId="4" fillId="0" borderId="5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0" fontId="8" fillId="6" borderId="5" xfId="0" applyFont="1" applyFill="1" applyBorder="1" applyAlignment="1">
      <alignment vertical="center" wrapText="1"/>
    </xf>
    <xf numFmtId="0" fontId="3" fillId="0" borderId="5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4" fillId="5" borderId="5" xfId="0" applyFont="1" applyFill="1" applyBorder="1" applyAlignment="1"/>
    <xf numFmtId="0" fontId="4" fillId="0" borderId="0" xfId="0" applyFont="1" applyFill="1"/>
    <xf numFmtId="0" fontId="3" fillId="0" borderId="0" xfId="0" applyFont="1" applyFill="1" applyBorder="1"/>
    <xf numFmtId="0" fontId="10" fillId="0" borderId="5" xfId="2" applyFont="1" applyFill="1" applyBorder="1" applyAlignment="1" applyProtection="1">
      <alignment horizontal="left" wrapText="1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/>
    <xf numFmtId="165" fontId="4" fillId="0" borderId="5" xfId="0" applyNumberFormat="1" applyFont="1" applyFill="1" applyBorder="1"/>
    <xf numFmtId="0" fontId="4" fillId="0" borderId="5" xfId="0" applyNumberFormat="1" applyFont="1" applyFill="1" applyBorder="1"/>
    <xf numFmtId="0" fontId="4" fillId="0" borderId="5" xfId="0" applyFont="1" applyFill="1" applyBorder="1" applyAlignment="1"/>
    <xf numFmtId="0" fontId="10" fillId="0" borderId="5" xfId="2" applyFont="1" applyFill="1" applyBorder="1" applyAlignment="1" applyProtection="1">
      <alignment horizontal="left" vertical="center"/>
    </xf>
    <xf numFmtId="165" fontId="4" fillId="0" borderId="5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7" fillId="0" borderId="5" xfId="2" applyFill="1" applyBorder="1" applyAlignment="1" applyProtection="1">
      <alignment horizontal="left" vertical="top" wrapText="1"/>
    </xf>
    <xf numFmtId="0" fontId="4" fillId="0" borderId="10" xfId="0" applyFont="1" applyFill="1" applyBorder="1"/>
    <xf numFmtId="0" fontId="4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19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7" xfId="2" applyFill="1" applyBorder="1" applyAlignment="1" applyProtection="1">
      <alignment horizontal="left" vertical="center" wrapText="1"/>
    </xf>
    <xf numFmtId="164" fontId="4" fillId="0" borderId="7" xfId="0" applyNumberFormat="1" applyFont="1" applyFill="1" applyBorder="1"/>
    <xf numFmtId="0" fontId="4" fillId="5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/>
    <xf numFmtId="164" fontId="3" fillId="5" borderId="5" xfId="0" applyNumberFormat="1" applyFont="1" applyFill="1" applyBorder="1"/>
    <xf numFmtId="0" fontId="3" fillId="5" borderId="5" xfId="0" applyFont="1" applyFill="1" applyBorder="1"/>
    <xf numFmtId="0" fontId="4" fillId="5" borderId="5" xfId="0" applyFont="1" applyFill="1" applyBorder="1" applyAlignment="1">
      <alignment horizontal="center" vertical="center"/>
    </xf>
    <xf numFmtId="165" fontId="3" fillId="5" borderId="5" xfId="0" applyNumberFormat="1" applyFont="1" applyFill="1" applyBorder="1"/>
    <xf numFmtId="0" fontId="3" fillId="5" borderId="0" xfId="0" applyFont="1" applyFill="1"/>
    <xf numFmtId="0" fontId="4" fillId="5" borderId="0" xfId="0" applyFont="1" applyFill="1"/>
    <xf numFmtId="0" fontId="7" fillId="5" borderId="5" xfId="2" applyFill="1" applyBorder="1" applyAlignment="1" applyProtection="1"/>
    <xf numFmtId="0" fontId="10" fillId="5" borderId="5" xfId="2" applyFont="1" applyFill="1" applyBorder="1" applyAlignment="1" applyProtection="1"/>
    <xf numFmtId="0" fontId="4" fillId="5" borderId="5" xfId="0" applyFont="1" applyFill="1" applyBorder="1" applyAlignment="1">
      <alignment vertical="center" wrapText="1"/>
    </xf>
    <xf numFmtId="0" fontId="10" fillId="5" borderId="5" xfId="2" applyFont="1" applyFill="1" applyBorder="1" applyAlignment="1" applyProtection="1">
      <alignment horizontal="left" vertical="center" wrapText="1"/>
    </xf>
    <xf numFmtId="164" fontId="4" fillId="5" borderId="5" xfId="0" applyNumberFormat="1" applyFont="1" applyFill="1" applyBorder="1"/>
    <xf numFmtId="0" fontId="4" fillId="5" borderId="10" xfId="0" applyFont="1" applyFill="1" applyBorder="1" applyAlignment="1"/>
    <xf numFmtId="0" fontId="4" fillId="5" borderId="10" xfId="0" applyFont="1" applyFill="1" applyBorder="1"/>
    <xf numFmtId="0" fontId="4" fillId="5" borderId="5" xfId="0" applyNumberFormat="1" applyFont="1" applyFill="1" applyBorder="1"/>
    <xf numFmtId="0" fontId="4" fillId="5" borderId="10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vertical="center"/>
    </xf>
    <xf numFmtId="0" fontId="3" fillId="5" borderId="5" xfId="0" applyFont="1" applyFill="1" applyBorder="1" applyAlignment="1"/>
    <xf numFmtId="0" fontId="3" fillId="5" borderId="5" xfId="0" applyFont="1" applyFill="1" applyBorder="1" applyAlignment="1">
      <alignment horizontal="center"/>
    </xf>
    <xf numFmtId="0" fontId="7" fillId="0" borderId="0" xfId="2" applyFill="1" applyAlignment="1" applyProtection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96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A32" totalsRowShown="0" dataDxfId="962" tableBorderDxfId="961">
  <autoFilter ref="A1:A32"/>
  <tableColumns count="1">
    <tableColumn id="1" name="State" dataDxfId="96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22" totalsRowShown="0" dataDxfId="959">
  <autoFilter ref="C1:C22"/>
  <tableColumns count="1">
    <tableColumn id="1" name="Basis" dataDxfId="95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vinod.22lph004@baddiuniv.ac.in" TargetMode="External"/><Relationship Id="rId13" Type="http://schemas.openxmlformats.org/officeDocument/2006/relationships/hyperlink" Target="mailto:jeevan.22uee013@baddiuniv.ac.in" TargetMode="External"/><Relationship Id="rId18" Type="http://schemas.openxmlformats.org/officeDocument/2006/relationships/hyperlink" Target="mailto:navdeep.22lce005@baddiuniv.ac.in" TargetMode="External"/><Relationship Id="rId26" Type="http://schemas.openxmlformats.org/officeDocument/2006/relationships/hyperlink" Target="mailto:nishant.22uca099@baddiuniv.ac.in" TargetMode="External"/><Relationship Id="rId3" Type="http://schemas.openxmlformats.org/officeDocument/2006/relationships/hyperlink" Target="mailto:priyanshi.22mba002@baddiuniv.ac.in" TargetMode="External"/><Relationship Id="rId21" Type="http://schemas.openxmlformats.org/officeDocument/2006/relationships/hyperlink" Target="mailto:anurag.22lcs001@baddiuniv.ac.in" TargetMode="External"/><Relationship Id="rId7" Type="http://schemas.openxmlformats.org/officeDocument/2006/relationships/hyperlink" Target="mailto:chandra.22lph003@baddiuniv.ac.in" TargetMode="External"/><Relationship Id="rId12" Type="http://schemas.openxmlformats.org/officeDocument/2006/relationships/hyperlink" Target="mailto:shrishti.22lcs003@baddiuniv.ac.in" TargetMode="External"/><Relationship Id="rId17" Type="http://schemas.openxmlformats.org/officeDocument/2006/relationships/hyperlink" Target="mailto:youvraj.22lce004@baddiuniv.ac.in" TargetMode="External"/><Relationship Id="rId25" Type="http://schemas.openxmlformats.org/officeDocument/2006/relationships/hyperlink" Target="mailto:mamta.22lcs008@baddiuniv.ac.in" TargetMode="External"/><Relationship Id="rId2" Type="http://schemas.openxmlformats.org/officeDocument/2006/relationships/hyperlink" Target="mailto:dhawalpratapsingh@gmail.com" TargetMode="External"/><Relationship Id="rId16" Type="http://schemas.openxmlformats.org/officeDocument/2006/relationships/hyperlink" Target="mailto:shagun.22lce003@baddiuniv.ac.in" TargetMode="External"/><Relationship Id="rId20" Type="http://schemas.openxmlformats.org/officeDocument/2006/relationships/hyperlink" Target="mailto:rohit.22lce007@baddiuniv.ac.in" TargetMode="External"/><Relationship Id="rId1" Type="http://schemas.openxmlformats.org/officeDocument/2006/relationships/hyperlink" Target="mailto:sainikanishka@gmail.com" TargetMode="External"/><Relationship Id="rId6" Type="http://schemas.openxmlformats.org/officeDocument/2006/relationships/hyperlink" Target="mailto:priyanka.22lph002@baddiuniv.ac.in" TargetMode="External"/><Relationship Id="rId11" Type="http://schemas.openxmlformats.org/officeDocument/2006/relationships/hyperlink" Target="mailto:piyush.22lph007@baddiuniv.ac.in" TargetMode="External"/><Relationship Id="rId24" Type="http://schemas.openxmlformats.org/officeDocument/2006/relationships/hyperlink" Target="mailto:kamla.22lcs006@baddiuniv.ac.in" TargetMode="External"/><Relationship Id="rId5" Type="http://schemas.openxmlformats.org/officeDocument/2006/relationships/hyperlink" Target="mailto:asha.22mph001@baddiuniv.ac.in" TargetMode="External"/><Relationship Id="rId15" Type="http://schemas.openxmlformats.org/officeDocument/2006/relationships/hyperlink" Target="mailto:master.22lce002@baddiuniv.ac.in" TargetMode="External"/><Relationship Id="rId23" Type="http://schemas.openxmlformats.org/officeDocument/2006/relationships/hyperlink" Target="mailto:suman.22lcs005@baddiuniv.ac.in" TargetMode="External"/><Relationship Id="rId10" Type="http://schemas.openxmlformats.org/officeDocument/2006/relationships/hyperlink" Target="mailto:vishal.22lph006@baddiuniv.ac.in" TargetMode="External"/><Relationship Id="rId19" Type="http://schemas.openxmlformats.org/officeDocument/2006/relationships/hyperlink" Target="mailto:rakshit.22lce006@baddiuniv.ac.in" TargetMode="External"/><Relationship Id="rId4" Type="http://schemas.openxmlformats.org/officeDocument/2006/relationships/hyperlink" Target="mailto:kartik.22mba001@baddiuniv.ac.in" TargetMode="External"/><Relationship Id="rId9" Type="http://schemas.openxmlformats.org/officeDocument/2006/relationships/hyperlink" Target="mailto:lalit.22lph005@baddiuniv.ac.in" TargetMode="External"/><Relationship Id="rId14" Type="http://schemas.openxmlformats.org/officeDocument/2006/relationships/hyperlink" Target="mailto:abhishek.22lce001@baddiuniv.ac.in" TargetMode="External"/><Relationship Id="rId22" Type="http://schemas.openxmlformats.org/officeDocument/2006/relationships/hyperlink" Target="mailto:palak.22lcs002@baddiuniv.ac.in" TargetMode="External"/><Relationship Id="rId27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vishalthakur.00888@gmail.com" TargetMode="External"/><Relationship Id="rId13" Type="http://schemas.openxmlformats.org/officeDocument/2006/relationships/hyperlink" Target="mailto:surekhasharma2008@gmail.com" TargetMode="External"/><Relationship Id="rId18" Type="http://schemas.openxmlformats.org/officeDocument/2006/relationships/hyperlink" Target="mailto:anjana.22dch002@baddiuniv.ac.in" TargetMode="External"/><Relationship Id="rId3" Type="http://schemas.openxmlformats.org/officeDocument/2006/relationships/hyperlink" Target="mailto:sauravsharma.7764@gmail.com" TargetMode="External"/><Relationship Id="rId7" Type="http://schemas.openxmlformats.org/officeDocument/2006/relationships/hyperlink" Target="mailto:baggashubham13@gmail.com" TargetMode="External"/><Relationship Id="rId12" Type="http://schemas.openxmlformats.org/officeDocument/2006/relationships/hyperlink" Target="mailto:yogeshkaushal.123@gmail.com" TargetMode="External"/><Relationship Id="rId17" Type="http://schemas.openxmlformats.org/officeDocument/2006/relationships/hyperlink" Target="mailto:anju.22dch001@baddiuniv.ac.in" TargetMode="External"/><Relationship Id="rId2" Type="http://schemas.openxmlformats.org/officeDocument/2006/relationships/hyperlink" Target="mailto:tushalsharma21052001@gmail.com" TargetMode="External"/><Relationship Id="rId16" Type="http://schemas.openxmlformats.org/officeDocument/2006/relationships/hyperlink" Target="mailto:harsh.22pca013@baddiuniv.ac.in" TargetMode="External"/><Relationship Id="rId1" Type="http://schemas.openxmlformats.org/officeDocument/2006/relationships/hyperlink" Target="mailto:srajveer809@gmail.com" TargetMode="External"/><Relationship Id="rId6" Type="http://schemas.openxmlformats.org/officeDocument/2006/relationships/hyperlink" Target="mailto:mithu1234.ak@gmail.com" TargetMode="External"/><Relationship Id="rId11" Type="http://schemas.openxmlformats.org/officeDocument/2006/relationships/hyperlink" Target="mailto:mamta8443@gmail.com" TargetMode="External"/><Relationship Id="rId5" Type="http://schemas.openxmlformats.org/officeDocument/2006/relationships/hyperlink" Target="mailto:aniketdhadwal2000@gmail.com" TargetMode="External"/><Relationship Id="rId15" Type="http://schemas.openxmlformats.org/officeDocument/2006/relationships/hyperlink" Target="mailto:prinkalbhardwaj123@gmail.com" TargetMode="External"/><Relationship Id="rId10" Type="http://schemas.openxmlformats.org/officeDocument/2006/relationships/hyperlink" Target="mailto:ankitasharma71299@gmail.com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mailto:saxenaiprinc888@gmail.com" TargetMode="External"/><Relationship Id="rId9" Type="http://schemas.openxmlformats.org/officeDocument/2006/relationships/hyperlink" Target="mailto:rohitjuneja96250@gmail.com" TargetMode="External"/><Relationship Id="rId14" Type="http://schemas.openxmlformats.org/officeDocument/2006/relationships/hyperlink" Target="mailto:raushanraj68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E12" sqref="E12"/>
    </sheetView>
  </sheetViews>
  <sheetFormatPr defaultRowHeight="15"/>
  <cols>
    <col min="1" max="1" width="18.85546875" bestFit="1" customWidth="1"/>
    <col min="3" max="3" width="65" bestFit="1" customWidth="1"/>
    <col min="5" max="5" width="68" customWidth="1"/>
  </cols>
  <sheetData>
    <row r="1" spans="1:3" ht="15.75" thickBot="1">
      <c r="A1" t="s">
        <v>10</v>
      </c>
      <c r="C1" t="s">
        <v>44</v>
      </c>
    </row>
    <row r="2" spans="1:3" ht="16.5" thickBot="1">
      <c r="A2" s="1" t="s">
        <v>11</v>
      </c>
      <c r="C2" s="7" t="s">
        <v>45</v>
      </c>
    </row>
    <row r="3" spans="1:3" ht="16.5" thickBot="1">
      <c r="A3" s="2" t="s">
        <v>12</v>
      </c>
      <c r="C3" s="8" t="s">
        <v>66</v>
      </c>
    </row>
    <row r="4" spans="1:3" ht="16.5" thickBot="1">
      <c r="A4" s="1" t="s">
        <v>13</v>
      </c>
      <c r="C4" s="9" t="s">
        <v>52</v>
      </c>
    </row>
    <row r="5" spans="1:3" ht="16.5" thickBot="1">
      <c r="A5" s="2" t="s">
        <v>14</v>
      </c>
      <c r="C5" s="9" t="s">
        <v>62</v>
      </c>
    </row>
    <row r="6" spans="1:3" ht="16.5" thickBot="1">
      <c r="A6" s="5" t="s">
        <v>15</v>
      </c>
      <c r="C6" s="8" t="s">
        <v>63</v>
      </c>
    </row>
    <row r="7" spans="1:3" ht="16.5" thickBot="1">
      <c r="A7" s="6" t="s">
        <v>65</v>
      </c>
      <c r="C7" s="9" t="s">
        <v>64</v>
      </c>
    </row>
    <row r="8" spans="1:3" ht="16.5" thickBot="1">
      <c r="A8" s="2" t="s">
        <v>16</v>
      </c>
      <c r="C8" s="8" t="s">
        <v>61</v>
      </c>
    </row>
    <row r="9" spans="1:3" ht="16.5" thickBot="1">
      <c r="A9" s="1" t="s">
        <v>17</v>
      </c>
      <c r="C9" s="9" t="s">
        <v>50</v>
      </c>
    </row>
    <row r="10" spans="1:3" ht="16.5" thickBot="1">
      <c r="A10" s="2" t="s">
        <v>18</v>
      </c>
      <c r="C10" s="8" t="s">
        <v>51</v>
      </c>
    </row>
    <row r="11" spans="1:3" ht="16.5" thickBot="1">
      <c r="A11" s="1" t="s">
        <v>19</v>
      </c>
      <c r="C11" s="8" t="s">
        <v>67</v>
      </c>
    </row>
    <row r="12" spans="1:3" ht="16.5" thickBot="1">
      <c r="A12" s="2" t="s">
        <v>20</v>
      </c>
      <c r="C12" s="8" t="s">
        <v>58</v>
      </c>
    </row>
    <row r="13" spans="1:3" ht="16.5" thickBot="1">
      <c r="A13" s="1" t="s">
        <v>21</v>
      </c>
      <c r="C13" s="9" t="s">
        <v>53</v>
      </c>
    </row>
    <row r="14" spans="1:3" ht="16.5" thickBot="1">
      <c r="A14" s="2" t="s">
        <v>22</v>
      </c>
      <c r="C14" s="9" t="s">
        <v>48</v>
      </c>
    </row>
    <row r="15" spans="1:3" ht="16.5" thickBot="1">
      <c r="A15" s="1" t="s">
        <v>23</v>
      </c>
      <c r="C15" s="8" t="s">
        <v>49</v>
      </c>
    </row>
    <row r="16" spans="1:3" ht="16.5" thickBot="1">
      <c r="A16" s="2" t="s">
        <v>24</v>
      </c>
      <c r="C16" s="9" t="s">
        <v>47</v>
      </c>
    </row>
    <row r="17" spans="1:3" ht="16.5" thickBot="1">
      <c r="A17" s="1" t="s">
        <v>25</v>
      </c>
      <c r="C17" s="8" t="s">
        <v>46</v>
      </c>
    </row>
    <row r="18" spans="1:3" ht="16.5" thickBot="1">
      <c r="A18" s="2" t="s">
        <v>26</v>
      </c>
      <c r="C18" s="9" t="s">
        <v>60</v>
      </c>
    </row>
    <row r="19" spans="1:3" ht="16.5" thickBot="1">
      <c r="A19" s="1" t="s">
        <v>27</v>
      </c>
      <c r="C19" s="9" t="s">
        <v>54</v>
      </c>
    </row>
    <row r="20" spans="1:3" ht="16.5" thickBot="1">
      <c r="A20" s="2" t="s">
        <v>28</v>
      </c>
      <c r="C20" s="8" t="s">
        <v>59</v>
      </c>
    </row>
    <row r="21" spans="1:3" ht="16.5" thickBot="1">
      <c r="A21" s="1" t="s">
        <v>29</v>
      </c>
      <c r="C21" s="8" t="s">
        <v>68</v>
      </c>
    </row>
    <row r="22" spans="1:3" ht="16.5" thickBot="1">
      <c r="A22" s="2" t="s">
        <v>30</v>
      </c>
      <c r="C22" s="9" t="s">
        <v>57</v>
      </c>
    </row>
    <row r="23" spans="1:3">
      <c r="A23" s="1" t="s">
        <v>31</v>
      </c>
    </row>
    <row r="24" spans="1:3">
      <c r="A24" s="2" t="s">
        <v>32</v>
      </c>
    </row>
    <row r="25" spans="1:3">
      <c r="A25" s="1" t="s">
        <v>33</v>
      </c>
    </row>
    <row r="26" spans="1:3">
      <c r="A26" s="2" t="s">
        <v>34</v>
      </c>
    </row>
    <row r="27" spans="1:3">
      <c r="A27" s="1" t="s">
        <v>35</v>
      </c>
    </row>
    <row r="28" spans="1:3">
      <c r="A28" s="2" t="s">
        <v>36</v>
      </c>
    </row>
    <row r="29" spans="1:3">
      <c r="A29" s="1" t="s">
        <v>37</v>
      </c>
    </row>
    <row r="30" spans="1:3">
      <c r="A30" s="2" t="s">
        <v>38</v>
      </c>
    </row>
    <row r="31" spans="1:3">
      <c r="A31" s="3" t="s">
        <v>39</v>
      </c>
    </row>
    <row r="32" spans="1:3">
      <c r="A32" s="4" t="s">
        <v>56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762"/>
  <sheetViews>
    <sheetView zoomScale="84" zoomScaleNormal="84" workbookViewId="0">
      <pane ySplit="1" topLeftCell="A440" activePane="bottomLeft" state="frozen"/>
      <selection pane="bottomLeft" activeCell="D452" sqref="D452"/>
    </sheetView>
  </sheetViews>
  <sheetFormatPr defaultColWidth="19" defaultRowHeight="20.25" customHeight="1"/>
  <cols>
    <col min="1" max="1" width="5.140625" style="46" bestFit="1" customWidth="1"/>
    <col min="2" max="2" width="23.140625" style="47" bestFit="1" customWidth="1"/>
    <col min="3" max="3" width="21.5703125" style="58" customWidth="1"/>
    <col min="4" max="4" width="9.85546875" style="58" customWidth="1"/>
    <col min="5" max="5" width="14.85546875" style="58" customWidth="1"/>
    <col min="6" max="6" width="11.140625" style="58" customWidth="1"/>
    <col min="7" max="7" width="31.85546875" style="58" customWidth="1"/>
    <col min="8" max="8" width="32.28515625" style="58" customWidth="1"/>
    <col min="9" max="9" width="13.7109375" style="47" customWidth="1"/>
    <col min="10" max="10" width="21.140625" style="58" customWidth="1"/>
    <col min="11" max="11" width="10.42578125" style="58" customWidth="1"/>
    <col min="12" max="12" width="48" style="18" customWidth="1"/>
    <col min="13" max="13" width="8.140625" style="18" customWidth="1"/>
    <col min="14" max="14" width="9.85546875" style="18" customWidth="1"/>
    <col min="15" max="15" width="27.85546875" style="78" customWidth="1"/>
    <col min="16" max="16" width="22.5703125" style="79" customWidth="1"/>
    <col min="17" max="17" width="8.7109375" style="46" customWidth="1"/>
    <col min="18" max="18" width="4" style="46" customWidth="1"/>
    <col min="19" max="19" width="7.85546875" style="46" customWidth="1"/>
    <col min="20" max="20" width="7" style="46" customWidth="1"/>
    <col min="21" max="21" width="11.140625" style="46" customWidth="1"/>
    <col min="22" max="22" width="18.28515625" style="18" customWidth="1"/>
    <col min="23" max="23" width="46.5703125" style="18" bestFit="1" customWidth="1"/>
    <col min="24" max="24" width="18.7109375" style="18" bestFit="1" customWidth="1"/>
    <col min="25" max="25" width="15.5703125" style="18" bestFit="1" customWidth="1"/>
    <col min="26" max="26" width="24.5703125" style="18" bestFit="1" customWidth="1"/>
    <col min="27" max="16384" width="19" style="18"/>
  </cols>
  <sheetData>
    <row r="1" spans="1:25" ht="15.75">
      <c r="A1" s="125" t="s">
        <v>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15.75">
      <c r="B2" s="126" t="s">
        <v>3033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46.5" customHeight="1">
      <c r="A3" s="48" t="s">
        <v>131</v>
      </c>
      <c r="B3" s="20" t="s">
        <v>82</v>
      </c>
      <c r="C3" s="20" t="s">
        <v>40</v>
      </c>
      <c r="D3" s="20" t="s">
        <v>96</v>
      </c>
      <c r="E3" s="20" t="s">
        <v>0</v>
      </c>
      <c r="F3" s="20" t="s">
        <v>135</v>
      </c>
      <c r="G3" s="20" t="s">
        <v>7</v>
      </c>
      <c r="H3" s="20" t="s">
        <v>103</v>
      </c>
      <c r="I3" s="20" t="s">
        <v>1</v>
      </c>
      <c r="J3" s="20" t="s">
        <v>2</v>
      </c>
      <c r="K3" s="20" t="s">
        <v>3</v>
      </c>
      <c r="L3" s="20" t="s">
        <v>4</v>
      </c>
      <c r="M3" s="20" t="s">
        <v>5</v>
      </c>
      <c r="N3" s="20" t="s">
        <v>69</v>
      </c>
      <c r="O3" s="70" t="s">
        <v>41</v>
      </c>
      <c r="P3" s="66" t="s">
        <v>6</v>
      </c>
      <c r="Q3" s="20" t="s">
        <v>9</v>
      </c>
      <c r="R3" s="20" t="s">
        <v>55</v>
      </c>
      <c r="S3" s="20" t="s">
        <v>8</v>
      </c>
      <c r="T3" s="20" t="s">
        <v>42</v>
      </c>
      <c r="U3" s="20" t="s">
        <v>70</v>
      </c>
      <c r="V3" s="49" t="s">
        <v>43</v>
      </c>
      <c r="W3" s="20" t="s">
        <v>166</v>
      </c>
      <c r="X3" s="20" t="s">
        <v>167</v>
      </c>
      <c r="Y3" s="20" t="s">
        <v>168</v>
      </c>
    </row>
    <row r="4" spans="1:25" ht="20.25" customHeight="1">
      <c r="A4" s="73">
        <v>1</v>
      </c>
      <c r="B4" s="21" t="s">
        <v>77</v>
      </c>
      <c r="C4" s="22" t="s">
        <v>123</v>
      </c>
      <c r="D4" s="22"/>
      <c r="E4" s="21" t="s">
        <v>183</v>
      </c>
      <c r="F4" s="21" t="s">
        <v>205</v>
      </c>
      <c r="G4" s="22" t="s">
        <v>184</v>
      </c>
      <c r="H4" s="22" t="s">
        <v>185</v>
      </c>
      <c r="I4" s="97" t="s">
        <v>186</v>
      </c>
      <c r="J4" s="21" t="s">
        <v>14</v>
      </c>
      <c r="K4" s="21" t="s">
        <v>72</v>
      </c>
      <c r="L4" s="16" t="s">
        <v>45</v>
      </c>
      <c r="M4" s="16"/>
      <c r="N4" s="16"/>
      <c r="O4" s="71" t="s">
        <v>78</v>
      </c>
      <c r="P4" s="73">
        <f>360/5</f>
        <v>72</v>
      </c>
      <c r="Q4" s="23" t="s">
        <v>76</v>
      </c>
      <c r="R4" s="23"/>
      <c r="S4" s="23" t="s">
        <v>76</v>
      </c>
      <c r="T4" s="23"/>
      <c r="U4" s="23" t="s">
        <v>76</v>
      </c>
      <c r="V4" s="16"/>
      <c r="W4" s="16" t="s">
        <v>3269</v>
      </c>
      <c r="X4" s="17" t="s">
        <v>187</v>
      </c>
      <c r="Y4" s="16">
        <v>8210614311</v>
      </c>
    </row>
    <row r="5" spans="1:25" ht="20.25" customHeight="1">
      <c r="A5" s="73">
        <v>2</v>
      </c>
      <c r="B5" s="21" t="s">
        <v>77</v>
      </c>
      <c r="C5" s="21" t="s">
        <v>188</v>
      </c>
      <c r="D5" s="21"/>
      <c r="E5" s="21"/>
      <c r="F5" s="21" t="s">
        <v>205</v>
      </c>
      <c r="G5" s="21" t="s">
        <v>189</v>
      </c>
      <c r="H5" s="21" t="s">
        <v>137</v>
      </c>
      <c r="I5" s="97" t="s">
        <v>190</v>
      </c>
      <c r="J5" s="21" t="s">
        <v>18</v>
      </c>
      <c r="K5" s="21" t="s">
        <v>72</v>
      </c>
      <c r="L5" s="16" t="s">
        <v>45</v>
      </c>
      <c r="M5" s="16"/>
      <c r="N5" s="16"/>
      <c r="O5" s="71" t="s">
        <v>81</v>
      </c>
      <c r="P5" s="73">
        <f>348/5</f>
        <v>69.599999999999994</v>
      </c>
      <c r="Q5" s="23" t="s">
        <v>122</v>
      </c>
      <c r="R5" s="23"/>
      <c r="S5" s="23" t="s">
        <v>76</v>
      </c>
      <c r="T5" s="23"/>
      <c r="U5" s="23" t="s">
        <v>76</v>
      </c>
      <c r="V5" s="16"/>
      <c r="W5" s="50" t="s">
        <v>3270</v>
      </c>
      <c r="X5" s="17" t="s">
        <v>191</v>
      </c>
      <c r="Y5" s="16">
        <v>9996836309</v>
      </c>
    </row>
    <row r="6" spans="1:25" s="75" customFormat="1" ht="20.25" customHeight="1">
      <c r="A6" s="73">
        <v>3</v>
      </c>
      <c r="B6" s="12" t="s">
        <v>77</v>
      </c>
      <c r="C6" s="22" t="s">
        <v>192</v>
      </c>
      <c r="D6" s="22" t="s">
        <v>193</v>
      </c>
      <c r="E6" s="12" t="s">
        <v>194</v>
      </c>
      <c r="F6" s="21" t="s">
        <v>205</v>
      </c>
      <c r="G6" s="22" t="s">
        <v>195</v>
      </c>
      <c r="H6" s="22" t="s">
        <v>196</v>
      </c>
      <c r="I6" s="97" t="s">
        <v>197</v>
      </c>
      <c r="J6" s="21" t="s">
        <v>19</v>
      </c>
      <c r="K6" s="12" t="s">
        <v>72</v>
      </c>
      <c r="L6" s="24" t="s">
        <v>45</v>
      </c>
      <c r="M6" s="24"/>
      <c r="N6" s="24"/>
      <c r="O6" s="13" t="s">
        <v>81</v>
      </c>
      <c r="P6" s="73">
        <f>405/5</f>
        <v>81</v>
      </c>
      <c r="Q6" s="73" t="s">
        <v>76</v>
      </c>
      <c r="R6" s="73"/>
      <c r="S6" s="73" t="s">
        <v>76</v>
      </c>
      <c r="T6" s="73"/>
      <c r="U6" s="73" t="s">
        <v>76</v>
      </c>
      <c r="V6" s="24"/>
      <c r="W6" s="50" t="s">
        <v>3271</v>
      </c>
      <c r="X6" s="17" t="s">
        <v>198</v>
      </c>
      <c r="Y6" s="16">
        <v>7744878611</v>
      </c>
    </row>
    <row r="7" spans="1:25" ht="20.25" customHeight="1">
      <c r="A7" s="73">
        <v>4</v>
      </c>
      <c r="B7" s="12" t="s">
        <v>77</v>
      </c>
      <c r="C7" s="22" t="s">
        <v>199</v>
      </c>
      <c r="D7" s="22"/>
      <c r="E7" s="12" t="s">
        <v>155</v>
      </c>
      <c r="F7" s="21" t="s">
        <v>205</v>
      </c>
      <c r="G7" s="22" t="s">
        <v>200</v>
      </c>
      <c r="H7" s="22" t="s">
        <v>201</v>
      </c>
      <c r="I7" s="97" t="s">
        <v>202</v>
      </c>
      <c r="J7" s="12" t="s">
        <v>19</v>
      </c>
      <c r="K7" s="12" t="s">
        <v>72</v>
      </c>
      <c r="L7" s="24" t="s">
        <v>45</v>
      </c>
      <c r="M7" s="24"/>
      <c r="N7" s="24"/>
      <c r="O7" s="13" t="s">
        <v>78</v>
      </c>
      <c r="P7" s="73">
        <f>407/5</f>
        <v>81.400000000000006</v>
      </c>
      <c r="Q7" s="73" t="s">
        <v>76</v>
      </c>
      <c r="R7" s="73"/>
      <c r="S7" s="73" t="s">
        <v>76</v>
      </c>
      <c r="T7" s="73"/>
      <c r="U7" s="73" t="s">
        <v>76</v>
      </c>
      <c r="V7" s="24"/>
      <c r="W7" s="50" t="s">
        <v>3272</v>
      </c>
      <c r="X7" s="17" t="s">
        <v>203</v>
      </c>
      <c r="Y7" s="16">
        <v>7018595500</v>
      </c>
    </row>
    <row r="8" spans="1:25" ht="20.25" customHeight="1">
      <c r="A8" s="73">
        <v>5</v>
      </c>
      <c r="B8" s="21" t="s">
        <v>77</v>
      </c>
      <c r="C8" s="22" t="s">
        <v>204</v>
      </c>
      <c r="D8" s="22"/>
      <c r="E8" s="21"/>
      <c r="F8" s="21" t="s">
        <v>206</v>
      </c>
      <c r="G8" s="22" t="s">
        <v>102</v>
      </c>
      <c r="H8" s="22" t="s">
        <v>158</v>
      </c>
      <c r="I8" s="97" t="s">
        <v>207</v>
      </c>
      <c r="J8" s="21" t="s">
        <v>19</v>
      </c>
      <c r="K8" s="21" t="s">
        <v>72</v>
      </c>
      <c r="L8" s="16" t="s">
        <v>45</v>
      </c>
      <c r="M8" s="16"/>
      <c r="N8" s="16"/>
      <c r="O8" s="71" t="s">
        <v>81</v>
      </c>
      <c r="P8" s="73">
        <f>351/5</f>
        <v>70.2</v>
      </c>
      <c r="Q8" s="23" t="s">
        <v>76</v>
      </c>
      <c r="R8" s="23"/>
      <c r="S8" s="23" t="s">
        <v>76</v>
      </c>
      <c r="T8" s="23"/>
      <c r="U8" s="23" t="s">
        <v>76</v>
      </c>
      <c r="V8" s="16"/>
      <c r="W8" s="50" t="s">
        <v>3273</v>
      </c>
      <c r="X8" s="17" t="s">
        <v>208</v>
      </c>
      <c r="Y8" s="16"/>
    </row>
    <row r="9" spans="1:25" ht="20.25" customHeight="1">
      <c r="A9" s="73">
        <v>6</v>
      </c>
      <c r="B9" s="21" t="s">
        <v>77</v>
      </c>
      <c r="C9" s="22" t="s">
        <v>136</v>
      </c>
      <c r="D9" s="22"/>
      <c r="E9" s="21" t="s">
        <v>98</v>
      </c>
      <c r="F9" s="21" t="s">
        <v>205</v>
      </c>
      <c r="G9" s="22" t="s">
        <v>102</v>
      </c>
      <c r="H9" s="22" t="s">
        <v>140</v>
      </c>
      <c r="I9" s="97" t="s">
        <v>209</v>
      </c>
      <c r="J9" s="21" t="s">
        <v>19</v>
      </c>
      <c r="K9" s="21" t="s">
        <v>72</v>
      </c>
      <c r="L9" s="16" t="s">
        <v>45</v>
      </c>
      <c r="M9" s="16"/>
      <c r="N9" s="16"/>
      <c r="O9" s="71" t="s">
        <v>81</v>
      </c>
      <c r="P9" s="73">
        <f>437/5</f>
        <v>87.4</v>
      </c>
      <c r="Q9" s="23" t="s">
        <v>76</v>
      </c>
      <c r="R9" s="23"/>
      <c r="S9" s="23" t="s">
        <v>76</v>
      </c>
      <c r="T9" s="23"/>
      <c r="U9" s="23" t="s">
        <v>76</v>
      </c>
      <c r="V9" s="16"/>
      <c r="W9" s="50" t="s">
        <v>3274</v>
      </c>
      <c r="X9" s="17" t="s">
        <v>210</v>
      </c>
      <c r="Y9" s="16">
        <v>6230145271</v>
      </c>
    </row>
    <row r="10" spans="1:25" ht="20.25" customHeight="1">
      <c r="A10" s="73">
        <v>7</v>
      </c>
      <c r="B10" s="21" t="s">
        <v>77</v>
      </c>
      <c r="C10" s="21" t="s">
        <v>100</v>
      </c>
      <c r="D10" s="21"/>
      <c r="E10" s="21" t="s">
        <v>97</v>
      </c>
      <c r="F10" s="21" t="s">
        <v>205</v>
      </c>
      <c r="G10" s="21" t="s">
        <v>211</v>
      </c>
      <c r="H10" s="22" t="s">
        <v>104</v>
      </c>
      <c r="I10" s="97" t="s">
        <v>212</v>
      </c>
      <c r="J10" s="21" t="s">
        <v>14</v>
      </c>
      <c r="K10" s="21" t="s">
        <v>72</v>
      </c>
      <c r="L10" s="16" t="s">
        <v>45</v>
      </c>
      <c r="M10" s="16"/>
      <c r="N10" s="16"/>
      <c r="O10" s="71" t="s">
        <v>81</v>
      </c>
      <c r="P10" s="73">
        <v>73.599999999999994</v>
      </c>
      <c r="Q10" s="23" t="s">
        <v>76</v>
      </c>
      <c r="R10" s="23"/>
      <c r="S10" s="23" t="s">
        <v>76</v>
      </c>
      <c r="T10" s="23"/>
      <c r="U10" s="23" t="s">
        <v>76</v>
      </c>
      <c r="V10" s="16"/>
      <c r="W10" s="50" t="s">
        <v>3275</v>
      </c>
      <c r="X10" s="17" t="s">
        <v>213</v>
      </c>
      <c r="Y10" s="16">
        <v>8102206184</v>
      </c>
    </row>
    <row r="11" spans="1:25" ht="20.25" customHeight="1">
      <c r="A11" s="73">
        <v>8</v>
      </c>
      <c r="B11" s="21" t="s">
        <v>77</v>
      </c>
      <c r="C11" s="21" t="s">
        <v>214</v>
      </c>
      <c r="D11" s="21"/>
      <c r="E11" s="21" t="s">
        <v>215</v>
      </c>
      <c r="F11" s="21" t="s">
        <v>205</v>
      </c>
      <c r="G11" s="21" t="s">
        <v>216</v>
      </c>
      <c r="H11" s="22" t="s">
        <v>217</v>
      </c>
      <c r="I11" s="97" t="s">
        <v>218</v>
      </c>
      <c r="J11" s="21" t="s">
        <v>18</v>
      </c>
      <c r="K11" s="21" t="s">
        <v>72</v>
      </c>
      <c r="L11" s="16" t="s">
        <v>45</v>
      </c>
      <c r="M11" s="16"/>
      <c r="N11" s="16"/>
      <c r="O11" s="71" t="s">
        <v>78</v>
      </c>
      <c r="P11" s="73">
        <f>363/5</f>
        <v>72.599999999999994</v>
      </c>
      <c r="Q11" s="23" t="s">
        <v>76</v>
      </c>
      <c r="R11" s="23"/>
      <c r="S11" s="23" t="s">
        <v>76</v>
      </c>
      <c r="T11" s="23"/>
      <c r="U11" s="23" t="s">
        <v>76</v>
      </c>
      <c r="V11" s="16"/>
      <c r="W11" s="50" t="s">
        <v>3276</v>
      </c>
      <c r="X11" s="17" t="s">
        <v>219</v>
      </c>
      <c r="Y11" s="16">
        <v>9142554312</v>
      </c>
    </row>
    <row r="12" spans="1:25" ht="20.25" customHeight="1">
      <c r="A12" s="73">
        <v>9</v>
      </c>
      <c r="B12" s="21" t="s">
        <v>77</v>
      </c>
      <c r="C12" s="21" t="s">
        <v>220</v>
      </c>
      <c r="D12" s="21"/>
      <c r="E12" s="21" t="s">
        <v>3034</v>
      </c>
      <c r="F12" s="21" t="s">
        <v>205</v>
      </c>
      <c r="G12" s="21" t="s">
        <v>221</v>
      </c>
      <c r="H12" s="22" t="s">
        <v>222</v>
      </c>
      <c r="I12" s="97" t="s">
        <v>223</v>
      </c>
      <c r="J12" s="21" t="s">
        <v>19</v>
      </c>
      <c r="K12" s="21" t="s">
        <v>72</v>
      </c>
      <c r="L12" s="16" t="s">
        <v>45</v>
      </c>
      <c r="M12" s="16"/>
      <c r="N12" s="16"/>
      <c r="O12" s="71" t="s">
        <v>78</v>
      </c>
      <c r="P12" s="73">
        <f>313/5</f>
        <v>62.6</v>
      </c>
      <c r="Q12" s="23" t="s">
        <v>76</v>
      </c>
      <c r="R12" s="23"/>
      <c r="S12" s="23" t="s">
        <v>76</v>
      </c>
      <c r="T12" s="23"/>
      <c r="U12" s="23" t="s">
        <v>76</v>
      </c>
      <c r="V12" s="16"/>
      <c r="W12" s="16" t="s">
        <v>3277</v>
      </c>
      <c r="X12" s="17" t="s">
        <v>233</v>
      </c>
      <c r="Y12" s="16">
        <v>8091113417</v>
      </c>
    </row>
    <row r="13" spans="1:25" ht="20.25" customHeight="1">
      <c r="A13" s="73">
        <v>10</v>
      </c>
      <c r="B13" s="21" t="s">
        <v>77</v>
      </c>
      <c r="C13" s="22" t="s">
        <v>234</v>
      </c>
      <c r="D13" s="22"/>
      <c r="E13" s="21" t="s">
        <v>99</v>
      </c>
      <c r="F13" s="21" t="s">
        <v>206</v>
      </c>
      <c r="G13" s="22" t="s">
        <v>235</v>
      </c>
      <c r="H13" s="22" t="s">
        <v>236</v>
      </c>
      <c r="I13" s="97" t="s">
        <v>224</v>
      </c>
      <c r="J13" s="21" t="s">
        <v>19</v>
      </c>
      <c r="K13" s="21" t="s">
        <v>72</v>
      </c>
      <c r="L13" s="16" t="s">
        <v>45</v>
      </c>
      <c r="M13" s="16"/>
      <c r="N13" s="16"/>
      <c r="O13" s="71" t="s">
        <v>78</v>
      </c>
      <c r="P13" s="73">
        <f>450/5</f>
        <v>90</v>
      </c>
      <c r="Q13" s="23" t="s">
        <v>76</v>
      </c>
      <c r="R13" s="23"/>
      <c r="S13" s="23" t="s">
        <v>76</v>
      </c>
      <c r="T13" s="23"/>
      <c r="U13" s="23" t="s">
        <v>76</v>
      </c>
      <c r="V13" s="16"/>
      <c r="W13" s="16" t="s">
        <v>3278</v>
      </c>
      <c r="X13" s="17" t="s">
        <v>237</v>
      </c>
      <c r="Y13" s="16">
        <v>9816385526</v>
      </c>
    </row>
    <row r="14" spans="1:25" ht="20.25" customHeight="1">
      <c r="A14" s="73">
        <v>11</v>
      </c>
      <c r="B14" s="21" t="s">
        <v>77</v>
      </c>
      <c r="C14" s="22" t="s">
        <v>238</v>
      </c>
      <c r="D14" s="22"/>
      <c r="E14" s="21" t="s">
        <v>239</v>
      </c>
      <c r="F14" s="21" t="s">
        <v>206</v>
      </c>
      <c r="G14" s="22" t="s">
        <v>240</v>
      </c>
      <c r="H14" s="22" t="s">
        <v>241</v>
      </c>
      <c r="I14" s="97" t="s">
        <v>225</v>
      </c>
      <c r="J14" s="21" t="s">
        <v>31</v>
      </c>
      <c r="K14" s="21" t="s">
        <v>72</v>
      </c>
      <c r="L14" s="16" t="s">
        <v>45</v>
      </c>
      <c r="M14" s="16"/>
      <c r="N14" s="16"/>
      <c r="O14" s="71" t="s">
        <v>78</v>
      </c>
      <c r="P14" s="73">
        <f>455/5</f>
        <v>91</v>
      </c>
      <c r="Q14" s="23" t="s">
        <v>76</v>
      </c>
      <c r="R14" s="23"/>
      <c r="S14" s="23" t="s">
        <v>76</v>
      </c>
      <c r="T14" s="23"/>
      <c r="U14" s="23" t="s">
        <v>76</v>
      </c>
      <c r="V14" s="16"/>
      <c r="W14" s="16" t="s">
        <v>3279</v>
      </c>
      <c r="X14" s="17" t="s">
        <v>242</v>
      </c>
      <c r="Y14" s="16">
        <v>6239617166</v>
      </c>
    </row>
    <row r="15" spans="1:25" ht="20.25" customHeight="1">
      <c r="A15" s="73">
        <v>12</v>
      </c>
      <c r="B15" s="21" t="s">
        <v>77</v>
      </c>
      <c r="C15" s="22" t="s">
        <v>243</v>
      </c>
      <c r="D15" s="22" t="s">
        <v>97</v>
      </c>
      <c r="E15" s="21" t="s">
        <v>244</v>
      </c>
      <c r="F15" s="21" t="s">
        <v>205</v>
      </c>
      <c r="G15" s="22" t="s">
        <v>245</v>
      </c>
      <c r="H15" s="22" t="s">
        <v>246</v>
      </c>
      <c r="I15" s="97" t="s">
        <v>226</v>
      </c>
      <c r="J15" s="21" t="s">
        <v>14</v>
      </c>
      <c r="K15" s="21" t="s">
        <v>74</v>
      </c>
      <c r="L15" s="16" t="s">
        <v>45</v>
      </c>
      <c r="M15" s="16"/>
      <c r="N15" s="16"/>
      <c r="O15" s="71" t="s">
        <v>78</v>
      </c>
      <c r="P15" s="73">
        <f>258/5</f>
        <v>51.6</v>
      </c>
      <c r="Q15" s="23" t="s">
        <v>76</v>
      </c>
      <c r="R15" s="23"/>
      <c r="S15" s="23" t="s">
        <v>76</v>
      </c>
      <c r="T15" s="23"/>
      <c r="U15" s="23" t="s">
        <v>76</v>
      </c>
      <c r="V15" s="16"/>
      <c r="W15" s="16" t="s">
        <v>3280</v>
      </c>
      <c r="X15" s="17" t="s">
        <v>3249</v>
      </c>
      <c r="Y15" s="16">
        <v>7018811016</v>
      </c>
    </row>
    <row r="16" spans="1:25" ht="20.25" customHeight="1">
      <c r="A16" s="73">
        <v>13</v>
      </c>
      <c r="B16" s="21" t="s">
        <v>77</v>
      </c>
      <c r="C16" s="22" t="s">
        <v>100</v>
      </c>
      <c r="D16" s="22"/>
      <c r="E16" s="21" t="s">
        <v>247</v>
      </c>
      <c r="F16" s="21" t="s">
        <v>205</v>
      </c>
      <c r="G16" s="22" t="s">
        <v>248</v>
      </c>
      <c r="H16" s="22" t="s">
        <v>249</v>
      </c>
      <c r="I16" s="97" t="s">
        <v>227</v>
      </c>
      <c r="J16" s="21" t="s">
        <v>19</v>
      </c>
      <c r="K16" s="21" t="s">
        <v>74</v>
      </c>
      <c r="L16" s="16" t="s">
        <v>45</v>
      </c>
      <c r="M16" s="16"/>
      <c r="N16" s="16"/>
      <c r="O16" s="71" t="s">
        <v>81</v>
      </c>
      <c r="P16" s="73">
        <f>335/5</f>
        <v>67</v>
      </c>
      <c r="Q16" s="23" t="s">
        <v>76</v>
      </c>
      <c r="R16" s="23"/>
      <c r="S16" s="23" t="s">
        <v>76</v>
      </c>
      <c r="T16" s="23"/>
      <c r="U16" s="23" t="s">
        <v>76</v>
      </c>
      <c r="V16" s="16"/>
      <c r="W16" s="51" t="s">
        <v>3281</v>
      </c>
      <c r="X16" s="17" t="s">
        <v>250</v>
      </c>
      <c r="Y16" s="16">
        <v>8278723989</v>
      </c>
    </row>
    <row r="17" spans="1:25" ht="20.25" customHeight="1">
      <c r="A17" s="73">
        <v>14</v>
      </c>
      <c r="B17" s="21" t="s">
        <v>77</v>
      </c>
      <c r="C17" s="22" t="s">
        <v>251</v>
      </c>
      <c r="D17" s="22"/>
      <c r="E17" s="21" t="s">
        <v>252</v>
      </c>
      <c r="F17" s="21" t="s">
        <v>206</v>
      </c>
      <c r="G17" s="22" t="s">
        <v>253</v>
      </c>
      <c r="H17" s="22" t="s">
        <v>254</v>
      </c>
      <c r="I17" s="97" t="s">
        <v>228</v>
      </c>
      <c r="J17" s="21" t="s">
        <v>19</v>
      </c>
      <c r="K17" s="21" t="s">
        <v>74</v>
      </c>
      <c r="L17" s="16" t="s">
        <v>45</v>
      </c>
      <c r="M17" s="16"/>
      <c r="N17" s="16"/>
      <c r="O17" s="71" t="s">
        <v>78</v>
      </c>
      <c r="P17" s="73">
        <f>315/5</f>
        <v>63</v>
      </c>
      <c r="Q17" s="23" t="s">
        <v>76</v>
      </c>
      <c r="R17" s="23"/>
      <c r="S17" s="23" t="s">
        <v>76</v>
      </c>
      <c r="T17" s="23"/>
      <c r="U17" s="23" t="s">
        <v>76</v>
      </c>
      <c r="V17" s="16"/>
      <c r="W17" s="16" t="s">
        <v>3282</v>
      </c>
      <c r="X17" s="17" t="s">
        <v>255</v>
      </c>
      <c r="Y17" s="16">
        <v>8988438897</v>
      </c>
    </row>
    <row r="18" spans="1:25" ht="20.25" customHeight="1">
      <c r="A18" s="73">
        <v>15</v>
      </c>
      <c r="B18" s="21" t="s">
        <v>77</v>
      </c>
      <c r="C18" s="22" t="s">
        <v>256</v>
      </c>
      <c r="D18" s="21"/>
      <c r="E18" s="21" t="s">
        <v>257</v>
      </c>
      <c r="F18" s="21" t="s">
        <v>206</v>
      </c>
      <c r="G18" s="22" t="s">
        <v>258</v>
      </c>
      <c r="H18" s="22" t="s">
        <v>259</v>
      </c>
      <c r="I18" s="97" t="s">
        <v>229</v>
      </c>
      <c r="J18" s="21" t="s">
        <v>37</v>
      </c>
      <c r="K18" s="21" t="s">
        <v>75</v>
      </c>
      <c r="L18" s="16" t="s">
        <v>45</v>
      </c>
      <c r="M18" s="16"/>
      <c r="N18" s="16"/>
      <c r="O18" s="71" t="s">
        <v>78</v>
      </c>
      <c r="P18" s="73">
        <v>66.599999999999994</v>
      </c>
      <c r="Q18" s="23" t="s">
        <v>76</v>
      </c>
      <c r="R18" s="23"/>
      <c r="S18" s="23" t="s">
        <v>76</v>
      </c>
      <c r="T18" s="23"/>
      <c r="U18" s="23" t="s">
        <v>76</v>
      </c>
      <c r="V18" s="16"/>
      <c r="W18" s="16" t="s">
        <v>3283</v>
      </c>
      <c r="X18" s="17" t="s">
        <v>260</v>
      </c>
      <c r="Y18" s="16">
        <v>9805236469</v>
      </c>
    </row>
    <row r="19" spans="1:25" s="19" customFormat="1" ht="20.25" customHeight="1">
      <c r="A19" s="73">
        <v>16</v>
      </c>
      <c r="B19" s="12" t="s">
        <v>77</v>
      </c>
      <c r="C19" s="22" t="s">
        <v>261</v>
      </c>
      <c r="D19" s="25"/>
      <c r="E19" s="12" t="s">
        <v>262</v>
      </c>
      <c r="F19" s="12" t="s">
        <v>263</v>
      </c>
      <c r="G19" s="22" t="s">
        <v>264</v>
      </c>
      <c r="H19" s="22" t="s">
        <v>265</v>
      </c>
      <c r="I19" s="97" t="s">
        <v>230</v>
      </c>
      <c r="J19" s="12" t="s">
        <v>19</v>
      </c>
      <c r="K19" s="12" t="s">
        <v>75</v>
      </c>
      <c r="L19" s="24" t="s">
        <v>45</v>
      </c>
      <c r="M19" s="24"/>
      <c r="N19" s="24"/>
      <c r="O19" s="13" t="s">
        <v>81</v>
      </c>
      <c r="P19" s="73">
        <v>66</v>
      </c>
      <c r="Q19" s="23" t="s">
        <v>76</v>
      </c>
      <c r="R19" s="73"/>
      <c r="S19" s="23" t="s">
        <v>76</v>
      </c>
      <c r="T19" s="73"/>
      <c r="U19" s="23" t="s">
        <v>76</v>
      </c>
      <c r="V19" s="24"/>
      <c r="W19" s="16" t="s">
        <v>3284</v>
      </c>
      <c r="X19" s="17" t="s">
        <v>266</v>
      </c>
      <c r="Y19" s="16">
        <v>8628020923</v>
      </c>
    </row>
    <row r="20" spans="1:25" ht="20.25" customHeight="1">
      <c r="A20" s="73">
        <v>17</v>
      </c>
      <c r="B20" s="12" t="s">
        <v>77</v>
      </c>
      <c r="C20" s="22" t="s">
        <v>267</v>
      </c>
      <c r="D20" s="22"/>
      <c r="E20" s="12" t="s">
        <v>268</v>
      </c>
      <c r="F20" s="12" t="s">
        <v>263</v>
      </c>
      <c r="G20" s="22" t="s">
        <v>269</v>
      </c>
      <c r="H20" s="22" t="s">
        <v>270</v>
      </c>
      <c r="I20" s="97" t="s">
        <v>231</v>
      </c>
      <c r="J20" s="12" t="s">
        <v>19</v>
      </c>
      <c r="K20" s="12" t="s">
        <v>72</v>
      </c>
      <c r="L20" s="24" t="s">
        <v>45</v>
      </c>
      <c r="M20" s="24"/>
      <c r="N20" s="24"/>
      <c r="O20" s="13" t="s">
        <v>78</v>
      </c>
      <c r="P20" s="73">
        <f>417/5</f>
        <v>83.4</v>
      </c>
      <c r="Q20" s="73" t="s">
        <v>76</v>
      </c>
      <c r="R20" s="73"/>
      <c r="S20" s="73" t="s">
        <v>76</v>
      </c>
      <c r="T20" s="73"/>
      <c r="U20" s="73" t="s">
        <v>76</v>
      </c>
      <c r="V20" s="24"/>
      <c r="W20" s="16" t="s">
        <v>3285</v>
      </c>
      <c r="X20" s="17" t="s">
        <v>271</v>
      </c>
      <c r="Y20" s="16">
        <v>7018210395</v>
      </c>
    </row>
    <row r="21" spans="1:25" ht="20.25" customHeight="1">
      <c r="A21" s="73">
        <v>18</v>
      </c>
      <c r="B21" s="12" t="s">
        <v>77</v>
      </c>
      <c r="C21" s="22" t="s">
        <v>272</v>
      </c>
      <c r="D21" s="22" t="s">
        <v>273</v>
      </c>
      <c r="E21" s="12" t="s">
        <v>274</v>
      </c>
      <c r="F21" s="12" t="s">
        <v>263</v>
      </c>
      <c r="G21" s="22" t="s">
        <v>275</v>
      </c>
      <c r="H21" s="22" t="s">
        <v>276</v>
      </c>
      <c r="I21" s="97" t="s">
        <v>232</v>
      </c>
      <c r="J21" s="12" t="s">
        <v>20</v>
      </c>
      <c r="K21" s="12" t="s">
        <v>72</v>
      </c>
      <c r="L21" s="24" t="s">
        <v>45</v>
      </c>
      <c r="M21" s="24"/>
      <c r="N21" s="24"/>
      <c r="O21" s="86" t="s">
        <v>78</v>
      </c>
      <c r="P21" s="73">
        <v>66</v>
      </c>
      <c r="Q21" s="73" t="s">
        <v>76</v>
      </c>
      <c r="R21" s="73"/>
      <c r="S21" s="73" t="s">
        <v>76</v>
      </c>
      <c r="T21" s="73"/>
      <c r="U21" s="73" t="s">
        <v>76</v>
      </c>
      <c r="V21" s="24"/>
      <c r="W21" s="16" t="s">
        <v>3286</v>
      </c>
      <c r="X21" s="17" t="s">
        <v>3247</v>
      </c>
      <c r="Y21" s="16">
        <v>7051209656</v>
      </c>
    </row>
    <row r="22" spans="1:25" ht="20.25" customHeight="1">
      <c r="A22" s="73">
        <v>19</v>
      </c>
      <c r="B22" s="21" t="s">
        <v>77</v>
      </c>
      <c r="C22" s="22" t="s">
        <v>171</v>
      </c>
      <c r="D22" s="22" t="s">
        <v>301</v>
      </c>
      <c r="E22" s="21" t="s">
        <v>302</v>
      </c>
      <c r="F22" s="21" t="s">
        <v>263</v>
      </c>
      <c r="G22" s="22" t="s">
        <v>303</v>
      </c>
      <c r="H22" s="22" t="s">
        <v>304</v>
      </c>
      <c r="I22" s="97" t="s">
        <v>277</v>
      </c>
      <c r="J22" s="21" t="s">
        <v>30</v>
      </c>
      <c r="K22" s="21" t="s">
        <v>72</v>
      </c>
      <c r="L22" s="16" t="s">
        <v>45</v>
      </c>
      <c r="M22" s="16"/>
      <c r="N22" s="16"/>
      <c r="O22" s="71" t="s">
        <v>78</v>
      </c>
      <c r="P22" s="73">
        <v>68.599999999999994</v>
      </c>
      <c r="Q22" s="73" t="s">
        <v>76</v>
      </c>
      <c r="R22" s="23"/>
      <c r="S22" s="73" t="s">
        <v>76</v>
      </c>
      <c r="T22" s="23"/>
      <c r="U22" s="73" t="s">
        <v>76</v>
      </c>
      <c r="V22" s="16"/>
      <c r="W22" s="16" t="s">
        <v>3287</v>
      </c>
      <c r="X22" s="17" t="s">
        <v>3258</v>
      </c>
      <c r="Y22" s="16">
        <v>6371848085</v>
      </c>
    </row>
    <row r="23" spans="1:25" ht="20.25" customHeight="1">
      <c r="A23" s="73">
        <v>20</v>
      </c>
      <c r="B23" s="21" t="s">
        <v>77</v>
      </c>
      <c r="C23" s="22" t="s">
        <v>305</v>
      </c>
      <c r="D23" s="22"/>
      <c r="E23" s="21" t="s">
        <v>239</v>
      </c>
      <c r="F23" s="21" t="s">
        <v>263</v>
      </c>
      <c r="G23" s="22" t="s">
        <v>306</v>
      </c>
      <c r="H23" s="22" t="s">
        <v>140</v>
      </c>
      <c r="I23" s="97" t="s">
        <v>278</v>
      </c>
      <c r="J23" s="21" t="s">
        <v>19</v>
      </c>
      <c r="K23" s="21" t="s">
        <v>72</v>
      </c>
      <c r="L23" s="16" t="s">
        <v>45</v>
      </c>
      <c r="M23" s="16"/>
      <c r="N23" s="16"/>
      <c r="O23" s="71" t="s">
        <v>81</v>
      </c>
      <c r="P23" s="73">
        <v>60</v>
      </c>
      <c r="Q23" s="23" t="s">
        <v>76</v>
      </c>
      <c r="R23" s="23"/>
      <c r="S23" s="23" t="s">
        <v>76</v>
      </c>
      <c r="T23" s="23"/>
      <c r="U23" s="23" t="s">
        <v>76</v>
      </c>
      <c r="V23" s="16"/>
      <c r="W23" s="16" t="s">
        <v>3288</v>
      </c>
      <c r="X23" s="17" t="s">
        <v>307</v>
      </c>
      <c r="Y23" s="16">
        <v>7876695415</v>
      </c>
    </row>
    <row r="24" spans="1:25" ht="20.25" customHeight="1">
      <c r="A24" s="73">
        <v>21</v>
      </c>
      <c r="B24" s="21" t="s">
        <v>77</v>
      </c>
      <c r="C24" s="21" t="s">
        <v>308</v>
      </c>
      <c r="D24" s="21"/>
      <c r="E24" s="21" t="s">
        <v>309</v>
      </c>
      <c r="F24" s="21" t="s">
        <v>263</v>
      </c>
      <c r="G24" s="22" t="s">
        <v>149</v>
      </c>
      <c r="H24" s="22" t="s">
        <v>310</v>
      </c>
      <c r="I24" s="97" t="s">
        <v>279</v>
      </c>
      <c r="J24" s="21" t="s">
        <v>19</v>
      </c>
      <c r="K24" s="21" t="s">
        <v>72</v>
      </c>
      <c r="L24" s="16" t="s">
        <v>45</v>
      </c>
      <c r="M24" s="16"/>
      <c r="N24" s="16"/>
      <c r="O24" s="71" t="s">
        <v>78</v>
      </c>
      <c r="P24" s="73">
        <v>70</v>
      </c>
      <c r="Q24" s="23" t="s">
        <v>76</v>
      </c>
      <c r="R24" s="23"/>
      <c r="S24" s="23" t="s">
        <v>76</v>
      </c>
      <c r="T24" s="23"/>
      <c r="U24" s="23" t="s">
        <v>76</v>
      </c>
      <c r="V24" s="16"/>
      <c r="W24" s="16" t="s">
        <v>3289</v>
      </c>
      <c r="X24" s="17" t="s">
        <v>311</v>
      </c>
      <c r="Y24" s="16">
        <v>8219493051</v>
      </c>
    </row>
    <row r="25" spans="1:25" ht="20.25" customHeight="1">
      <c r="A25" s="73">
        <v>22</v>
      </c>
      <c r="B25" s="12" t="s">
        <v>77</v>
      </c>
      <c r="C25" s="22" t="s">
        <v>312</v>
      </c>
      <c r="D25" s="22"/>
      <c r="E25" s="12" t="s">
        <v>313</v>
      </c>
      <c r="F25" s="12" t="s">
        <v>206</v>
      </c>
      <c r="G25" s="22" t="s">
        <v>314</v>
      </c>
      <c r="H25" s="22" t="s">
        <v>315</v>
      </c>
      <c r="I25" s="97" t="s">
        <v>280</v>
      </c>
      <c r="J25" s="12" t="s">
        <v>19</v>
      </c>
      <c r="K25" s="12" t="s">
        <v>72</v>
      </c>
      <c r="L25" s="24" t="s">
        <v>45</v>
      </c>
      <c r="M25" s="24"/>
      <c r="N25" s="24"/>
      <c r="O25" s="13" t="s">
        <v>78</v>
      </c>
      <c r="P25" s="73">
        <v>77</v>
      </c>
      <c r="Q25" s="73" t="s">
        <v>76</v>
      </c>
      <c r="R25" s="73"/>
      <c r="S25" s="73" t="s">
        <v>76</v>
      </c>
      <c r="T25" s="73"/>
      <c r="U25" s="73" t="s">
        <v>76</v>
      </c>
      <c r="V25" s="24"/>
      <c r="W25" s="16" t="s">
        <v>3290</v>
      </c>
      <c r="X25" s="17" t="s">
        <v>3251</v>
      </c>
      <c r="Y25" s="16">
        <v>7807189796</v>
      </c>
    </row>
    <row r="26" spans="1:25" ht="20.25" customHeight="1">
      <c r="A26" s="73">
        <v>23</v>
      </c>
      <c r="B26" s="12" t="s">
        <v>77</v>
      </c>
      <c r="C26" s="22" t="s">
        <v>144</v>
      </c>
      <c r="D26" s="22"/>
      <c r="E26" s="12" t="s">
        <v>97</v>
      </c>
      <c r="F26" s="12" t="s">
        <v>206</v>
      </c>
      <c r="G26" s="22" t="s">
        <v>316</v>
      </c>
      <c r="H26" s="22" t="s">
        <v>317</v>
      </c>
      <c r="I26" s="97" t="s">
        <v>281</v>
      </c>
      <c r="J26" s="12" t="s">
        <v>19</v>
      </c>
      <c r="K26" s="12" t="s">
        <v>73</v>
      </c>
      <c r="L26" s="24" t="s">
        <v>45</v>
      </c>
      <c r="M26" s="24"/>
      <c r="N26" s="24"/>
      <c r="O26" s="13" t="s">
        <v>78</v>
      </c>
      <c r="P26" s="73">
        <f>344/5</f>
        <v>68.8</v>
      </c>
      <c r="Q26" s="73" t="s">
        <v>76</v>
      </c>
      <c r="R26" s="73"/>
      <c r="S26" s="73" t="s">
        <v>76</v>
      </c>
      <c r="T26" s="73"/>
      <c r="U26" s="73" t="s">
        <v>76</v>
      </c>
      <c r="V26" s="24"/>
      <c r="W26" s="16" t="s">
        <v>3291</v>
      </c>
      <c r="X26" s="17" t="s">
        <v>318</v>
      </c>
      <c r="Y26" s="16">
        <v>7876845709</v>
      </c>
    </row>
    <row r="27" spans="1:25" ht="20.25" customHeight="1">
      <c r="A27" s="73">
        <v>24</v>
      </c>
      <c r="B27" s="12" t="s">
        <v>77</v>
      </c>
      <c r="C27" s="22" t="s">
        <v>322</v>
      </c>
      <c r="D27" s="22"/>
      <c r="E27" s="12" t="s">
        <v>309</v>
      </c>
      <c r="F27" s="12" t="s">
        <v>263</v>
      </c>
      <c r="G27" s="22" t="s">
        <v>319</v>
      </c>
      <c r="H27" s="22" t="s">
        <v>320</v>
      </c>
      <c r="I27" s="97" t="s">
        <v>282</v>
      </c>
      <c r="J27" s="12" t="s">
        <v>19</v>
      </c>
      <c r="K27" s="12" t="s">
        <v>74</v>
      </c>
      <c r="L27" s="24" t="s">
        <v>45</v>
      </c>
      <c r="M27" s="24"/>
      <c r="N27" s="24"/>
      <c r="O27" s="13" t="s">
        <v>81</v>
      </c>
      <c r="P27" s="73">
        <v>73.8</v>
      </c>
      <c r="Q27" s="73" t="s">
        <v>76</v>
      </c>
      <c r="R27" s="73"/>
      <c r="S27" s="73" t="s">
        <v>76</v>
      </c>
      <c r="T27" s="73"/>
      <c r="U27" s="73" t="s">
        <v>76</v>
      </c>
      <c r="V27" s="24"/>
      <c r="W27" s="16" t="s">
        <v>3292</v>
      </c>
      <c r="X27" s="17" t="s">
        <v>321</v>
      </c>
      <c r="Y27" s="16">
        <v>8091388161</v>
      </c>
    </row>
    <row r="28" spans="1:25" ht="20.25" customHeight="1">
      <c r="A28" s="73">
        <v>25</v>
      </c>
      <c r="B28" s="12" t="s">
        <v>77</v>
      </c>
      <c r="C28" s="22" t="s">
        <v>325</v>
      </c>
      <c r="D28" s="22"/>
      <c r="E28" s="12"/>
      <c r="F28" s="58" t="s">
        <v>263</v>
      </c>
      <c r="G28" s="12" t="s">
        <v>326</v>
      </c>
      <c r="H28" s="22" t="s">
        <v>327</v>
      </c>
      <c r="I28" s="97" t="s">
        <v>283</v>
      </c>
      <c r="J28" s="12" t="s">
        <v>19</v>
      </c>
      <c r="K28" s="12" t="s">
        <v>75</v>
      </c>
      <c r="L28" s="24" t="s">
        <v>45</v>
      </c>
      <c r="M28" s="24"/>
      <c r="N28" s="24"/>
      <c r="O28" s="13" t="s">
        <v>81</v>
      </c>
      <c r="P28" s="73">
        <v>70.599999999999994</v>
      </c>
      <c r="Q28" s="73" t="s">
        <v>76</v>
      </c>
      <c r="R28" s="73"/>
      <c r="S28" s="73" t="s">
        <v>76</v>
      </c>
      <c r="T28" s="73"/>
      <c r="U28" s="73" t="s">
        <v>76</v>
      </c>
      <c r="V28" s="24"/>
      <c r="W28" s="16" t="s">
        <v>3293</v>
      </c>
      <c r="X28" s="17" t="s">
        <v>328</v>
      </c>
      <c r="Y28" s="16">
        <v>9805114037</v>
      </c>
    </row>
    <row r="29" spans="1:25" ht="20.25" customHeight="1">
      <c r="A29" s="73">
        <v>26</v>
      </c>
      <c r="B29" s="12" t="s">
        <v>77</v>
      </c>
      <c r="C29" s="22" t="s">
        <v>329</v>
      </c>
      <c r="D29" s="22"/>
      <c r="E29" s="12" t="s">
        <v>330</v>
      </c>
      <c r="F29" s="12" t="s">
        <v>206</v>
      </c>
      <c r="G29" s="22" t="s">
        <v>331</v>
      </c>
      <c r="H29" s="22" t="s">
        <v>332</v>
      </c>
      <c r="I29" s="97" t="s">
        <v>284</v>
      </c>
      <c r="J29" s="12" t="s">
        <v>31</v>
      </c>
      <c r="K29" s="12" t="s">
        <v>74</v>
      </c>
      <c r="L29" s="24" t="s">
        <v>45</v>
      </c>
      <c r="M29" s="24"/>
      <c r="N29" s="24"/>
      <c r="O29" s="13" t="s">
        <v>81</v>
      </c>
      <c r="P29" s="73">
        <f>470/5</f>
        <v>94</v>
      </c>
      <c r="Q29" s="73" t="s">
        <v>76</v>
      </c>
      <c r="R29" s="73"/>
      <c r="S29" s="73" t="s">
        <v>76</v>
      </c>
      <c r="T29" s="73"/>
      <c r="U29" s="73" t="s">
        <v>76</v>
      </c>
      <c r="V29" s="24"/>
      <c r="W29" s="16" t="s">
        <v>3294</v>
      </c>
      <c r="X29" s="17" t="s">
        <v>333</v>
      </c>
      <c r="Y29" s="16">
        <v>7719643220</v>
      </c>
    </row>
    <row r="30" spans="1:25" ht="20.25" customHeight="1">
      <c r="A30" s="73">
        <v>27</v>
      </c>
      <c r="B30" s="12" t="s">
        <v>77</v>
      </c>
      <c r="C30" s="22" t="s">
        <v>334</v>
      </c>
      <c r="D30" s="22"/>
      <c r="E30" s="12" t="s">
        <v>97</v>
      </c>
      <c r="F30" s="12" t="s">
        <v>263</v>
      </c>
      <c r="G30" s="22" t="s">
        <v>335</v>
      </c>
      <c r="H30" s="22" t="s">
        <v>336</v>
      </c>
      <c r="I30" s="97" t="s">
        <v>285</v>
      </c>
      <c r="J30" s="12" t="s">
        <v>14</v>
      </c>
      <c r="K30" s="12" t="s">
        <v>74</v>
      </c>
      <c r="L30" s="24" t="s">
        <v>45</v>
      </c>
      <c r="M30" s="24"/>
      <c r="N30" s="24"/>
      <c r="O30" s="13" t="s">
        <v>78</v>
      </c>
      <c r="P30" s="73">
        <f>255/5</f>
        <v>51</v>
      </c>
      <c r="Q30" s="73" t="s">
        <v>76</v>
      </c>
      <c r="R30" s="73"/>
      <c r="S30" s="73" t="s">
        <v>76</v>
      </c>
      <c r="T30" s="73"/>
      <c r="U30" s="73" t="s">
        <v>76</v>
      </c>
      <c r="V30" s="24"/>
      <c r="W30" s="16" t="s">
        <v>3295</v>
      </c>
      <c r="X30" s="17" t="s">
        <v>337</v>
      </c>
      <c r="Y30" s="16">
        <v>7091025295</v>
      </c>
    </row>
    <row r="31" spans="1:25" s="19" customFormat="1" ht="20.25" customHeight="1">
      <c r="A31" s="73">
        <v>28</v>
      </c>
      <c r="B31" s="12" t="s">
        <v>77</v>
      </c>
      <c r="C31" s="22" t="s">
        <v>338</v>
      </c>
      <c r="D31" s="22"/>
      <c r="E31" s="12" t="s">
        <v>97</v>
      </c>
      <c r="F31" s="12" t="s">
        <v>263</v>
      </c>
      <c r="G31" s="22" t="s">
        <v>339</v>
      </c>
      <c r="H31" s="22" t="s">
        <v>340</v>
      </c>
      <c r="I31" s="97" t="s">
        <v>286</v>
      </c>
      <c r="J31" s="12" t="s">
        <v>19</v>
      </c>
      <c r="K31" s="12" t="s">
        <v>72</v>
      </c>
      <c r="L31" s="24" t="s">
        <v>45</v>
      </c>
      <c r="M31" s="24"/>
      <c r="N31" s="24"/>
      <c r="O31" s="13" t="s">
        <v>78</v>
      </c>
      <c r="P31" s="73">
        <f>348/5</f>
        <v>69.599999999999994</v>
      </c>
      <c r="Q31" s="73" t="s">
        <v>76</v>
      </c>
      <c r="R31" s="73"/>
      <c r="S31" s="73" t="s">
        <v>76</v>
      </c>
      <c r="T31" s="73"/>
      <c r="U31" s="73" t="s">
        <v>76</v>
      </c>
      <c r="V31" s="24"/>
      <c r="W31" s="16" t="s">
        <v>3296</v>
      </c>
      <c r="X31" s="17" t="s">
        <v>341</v>
      </c>
      <c r="Y31" s="16">
        <v>9817245462</v>
      </c>
    </row>
    <row r="32" spans="1:25" ht="20.25" customHeight="1">
      <c r="A32" s="73">
        <v>29</v>
      </c>
      <c r="B32" s="12" t="s">
        <v>77</v>
      </c>
      <c r="C32" s="22" t="s">
        <v>342</v>
      </c>
      <c r="D32" s="22"/>
      <c r="E32" s="12" t="s">
        <v>343</v>
      </c>
      <c r="F32" s="12" t="s">
        <v>263</v>
      </c>
      <c r="G32" s="22" t="s">
        <v>344</v>
      </c>
      <c r="H32" s="22" t="s">
        <v>345</v>
      </c>
      <c r="I32" s="97" t="s">
        <v>287</v>
      </c>
      <c r="J32" s="12" t="s">
        <v>19</v>
      </c>
      <c r="K32" s="12" t="s">
        <v>72</v>
      </c>
      <c r="L32" s="24" t="s">
        <v>45</v>
      </c>
      <c r="M32" s="24"/>
      <c r="N32" s="24"/>
      <c r="O32" s="13" t="s">
        <v>81</v>
      </c>
      <c r="P32" s="73">
        <v>66</v>
      </c>
      <c r="Q32" s="73" t="s">
        <v>76</v>
      </c>
      <c r="R32" s="73"/>
      <c r="S32" s="73" t="s">
        <v>76</v>
      </c>
      <c r="T32" s="73"/>
      <c r="U32" s="73" t="s">
        <v>76</v>
      </c>
      <c r="V32" s="24"/>
      <c r="W32" s="16" t="s">
        <v>3297</v>
      </c>
      <c r="X32" s="17" t="s">
        <v>346</v>
      </c>
      <c r="Y32" s="16">
        <v>7807132928</v>
      </c>
    </row>
    <row r="33" spans="1:25" ht="20.25" customHeight="1">
      <c r="A33" s="73">
        <v>30</v>
      </c>
      <c r="B33" s="12" t="s">
        <v>77</v>
      </c>
      <c r="C33" s="22" t="s">
        <v>347</v>
      </c>
      <c r="D33" s="22"/>
      <c r="E33" s="12" t="s">
        <v>309</v>
      </c>
      <c r="F33" s="12" t="s">
        <v>263</v>
      </c>
      <c r="G33" s="22" t="s">
        <v>348</v>
      </c>
      <c r="H33" s="22" t="s">
        <v>349</v>
      </c>
      <c r="I33" s="97" t="s">
        <v>288</v>
      </c>
      <c r="J33" s="12" t="s">
        <v>19</v>
      </c>
      <c r="K33" s="12" t="s">
        <v>72</v>
      </c>
      <c r="L33" s="24" t="s">
        <v>45</v>
      </c>
      <c r="M33" s="24"/>
      <c r="N33" s="24"/>
      <c r="O33" s="13" t="s">
        <v>81</v>
      </c>
      <c r="P33" s="73">
        <v>83</v>
      </c>
      <c r="Q33" s="73" t="s">
        <v>76</v>
      </c>
      <c r="R33" s="73"/>
      <c r="S33" s="73" t="s">
        <v>76</v>
      </c>
      <c r="T33" s="73"/>
      <c r="U33" s="73" t="s">
        <v>76</v>
      </c>
      <c r="V33" s="24"/>
      <c r="W33" s="16" t="s">
        <v>3298</v>
      </c>
      <c r="X33" s="17" t="s">
        <v>350</v>
      </c>
      <c r="Y33" s="16">
        <v>8427703343</v>
      </c>
    </row>
    <row r="34" spans="1:25" ht="20.25" customHeight="1">
      <c r="A34" s="73">
        <v>31</v>
      </c>
      <c r="B34" s="12" t="s">
        <v>77</v>
      </c>
      <c r="C34" s="22" t="s">
        <v>351</v>
      </c>
      <c r="D34" s="22"/>
      <c r="E34" s="12" t="s">
        <v>309</v>
      </c>
      <c r="F34" s="12" t="s">
        <v>263</v>
      </c>
      <c r="G34" s="22" t="s">
        <v>352</v>
      </c>
      <c r="H34" s="22" t="s">
        <v>353</v>
      </c>
      <c r="I34" s="97" t="s">
        <v>289</v>
      </c>
      <c r="J34" s="12" t="s">
        <v>19</v>
      </c>
      <c r="K34" s="12" t="s">
        <v>72</v>
      </c>
      <c r="L34" s="24" t="s">
        <v>45</v>
      </c>
      <c r="M34" s="24"/>
      <c r="N34" s="24"/>
      <c r="O34" s="13" t="s">
        <v>78</v>
      </c>
      <c r="P34" s="73">
        <v>56</v>
      </c>
      <c r="Q34" s="73" t="s">
        <v>76</v>
      </c>
      <c r="R34" s="73"/>
      <c r="S34" s="73" t="s">
        <v>76</v>
      </c>
      <c r="T34" s="73"/>
      <c r="U34" s="73" t="s">
        <v>76</v>
      </c>
      <c r="V34" s="24"/>
      <c r="W34" s="18" t="s">
        <v>3385</v>
      </c>
      <c r="X34" s="17" t="s">
        <v>354</v>
      </c>
      <c r="Y34" s="16">
        <v>8278868459</v>
      </c>
    </row>
    <row r="35" spans="1:25" ht="20.25" customHeight="1">
      <c r="A35" s="73">
        <v>32</v>
      </c>
      <c r="B35" s="12" t="s">
        <v>77</v>
      </c>
      <c r="C35" s="22" t="s">
        <v>357</v>
      </c>
      <c r="D35" s="22"/>
      <c r="E35" s="12"/>
      <c r="F35" s="12" t="s">
        <v>206</v>
      </c>
      <c r="G35" s="22" t="s">
        <v>356</v>
      </c>
      <c r="H35" s="22" t="s">
        <v>358</v>
      </c>
      <c r="I35" s="97" t="s">
        <v>290</v>
      </c>
      <c r="J35" s="12" t="s">
        <v>19</v>
      </c>
      <c r="K35" s="12" t="s">
        <v>72</v>
      </c>
      <c r="L35" s="24" t="s">
        <v>45</v>
      </c>
      <c r="M35" s="24"/>
      <c r="N35" s="24"/>
      <c r="O35" s="13" t="s">
        <v>78</v>
      </c>
      <c r="P35" s="73">
        <f>369/5</f>
        <v>73.8</v>
      </c>
      <c r="Q35" s="73" t="s">
        <v>76</v>
      </c>
      <c r="R35" s="73"/>
      <c r="S35" s="73" t="s">
        <v>76</v>
      </c>
      <c r="T35" s="73"/>
      <c r="U35" s="73" t="s">
        <v>76</v>
      </c>
      <c r="V35" s="24"/>
      <c r="W35" s="16" t="s">
        <v>3299</v>
      </c>
      <c r="X35" s="17" t="s">
        <v>359</v>
      </c>
      <c r="Y35" s="16">
        <v>7876699205</v>
      </c>
    </row>
    <row r="36" spans="1:25" ht="20.25" customHeight="1">
      <c r="A36" s="73">
        <v>33</v>
      </c>
      <c r="B36" s="12" t="s">
        <v>77</v>
      </c>
      <c r="C36" s="22" t="s">
        <v>360</v>
      </c>
      <c r="D36" s="22" t="s">
        <v>97</v>
      </c>
      <c r="E36" s="12" t="s">
        <v>309</v>
      </c>
      <c r="F36" s="12" t="s">
        <v>263</v>
      </c>
      <c r="G36" s="22" t="s">
        <v>361</v>
      </c>
      <c r="H36" s="22" t="s">
        <v>362</v>
      </c>
      <c r="I36" s="97" t="s">
        <v>291</v>
      </c>
      <c r="J36" s="12" t="s">
        <v>37</v>
      </c>
      <c r="K36" s="12" t="s">
        <v>72</v>
      </c>
      <c r="L36" s="24" t="s">
        <v>45</v>
      </c>
      <c r="M36" s="24"/>
      <c r="N36" s="24"/>
      <c r="O36" s="13" t="s">
        <v>81</v>
      </c>
      <c r="P36" s="73">
        <v>71</v>
      </c>
      <c r="Q36" s="73" t="s">
        <v>76</v>
      </c>
      <c r="R36" s="73"/>
      <c r="S36" s="73" t="s">
        <v>76</v>
      </c>
      <c r="T36" s="73"/>
      <c r="U36" s="73" t="s">
        <v>76</v>
      </c>
      <c r="V36" s="24"/>
      <c r="W36" s="16" t="s">
        <v>3300</v>
      </c>
      <c r="X36" s="17" t="s">
        <v>363</v>
      </c>
      <c r="Y36" s="16">
        <v>8580696087</v>
      </c>
    </row>
    <row r="37" spans="1:25" s="75" customFormat="1" ht="20.25" customHeight="1">
      <c r="A37" s="73">
        <v>34</v>
      </c>
      <c r="B37" s="12" t="s">
        <v>77</v>
      </c>
      <c r="C37" s="22" t="s">
        <v>364</v>
      </c>
      <c r="D37" s="22"/>
      <c r="E37" s="12" t="s">
        <v>99</v>
      </c>
      <c r="F37" s="12" t="s">
        <v>206</v>
      </c>
      <c r="G37" s="22" t="s">
        <v>365</v>
      </c>
      <c r="H37" s="22" t="s">
        <v>317</v>
      </c>
      <c r="I37" s="97" t="s">
        <v>292</v>
      </c>
      <c r="J37" s="12" t="s">
        <v>19</v>
      </c>
      <c r="K37" s="12" t="s">
        <v>72</v>
      </c>
      <c r="L37" s="24" t="s">
        <v>45</v>
      </c>
      <c r="M37" s="24"/>
      <c r="N37" s="24"/>
      <c r="O37" s="13" t="s">
        <v>81</v>
      </c>
      <c r="P37" s="73">
        <v>92</v>
      </c>
      <c r="Q37" s="73" t="s">
        <v>76</v>
      </c>
      <c r="R37" s="73"/>
      <c r="S37" s="73" t="s">
        <v>76</v>
      </c>
      <c r="T37" s="73"/>
      <c r="U37" s="73" t="s">
        <v>76</v>
      </c>
      <c r="V37" s="24"/>
      <c r="W37" s="16" t="s">
        <v>3301</v>
      </c>
      <c r="X37" s="17" t="s">
        <v>366</v>
      </c>
      <c r="Y37" s="16">
        <v>8278745524</v>
      </c>
    </row>
    <row r="38" spans="1:25" s="19" customFormat="1" ht="20.25" customHeight="1">
      <c r="A38" s="73">
        <v>35</v>
      </c>
      <c r="B38" s="12" t="s">
        <v>77</v>
      </c>
      <c r="C38" s="22" t="s">
        <v>234</v>
      </c>
      <c r="D38" s="22"/>
      <c r="E38" s="12" t="s">
        <v>98</v>
      </c>
      <c r="F38" s="12" t="s">
        <v>206</v>
      </c>
      <c r="G38" s="22" t="s">
        <v>367</v>
      </c>
      <c r="H38" s="22" t="s">
        <v>368</v>
      </c>
      <c r="I38" s="97" t="s">
        <v>293</v>
      </c>
      <c r="J38" s="12" t="s">
        <v>19</v>
      </c>
      <c r="K38" s="12" t="s">
        <v>72</v>
      </c>
      <c r="L38" s="24" t="s">
        <v>45</v>
      </c>
      <c r="M38" s="24"/>
      <c r="N38" s="24"/>
      <c r="O38" s="13" t="s">
        <v>78</v>
      </c>
      <c r="P38" s="73">
        <v>85</v>
      </c>
      <c r="Q38" s="73" t="s">
        <v>76</v>
      </c>
      <c r="R38" s="73"/>
      <c r="S38" s="73" t="s">
        <v>76</v>
      </c>
      <c r="T38" s="73"/>
      <c r="U38" s="73" t="s">
        <v>76</v>
      </c>
      <c r="V38" s="24"/>
      <c r="W38" s="16" t="s">
        <v>3302</v>
      </c>
      <c r="X38" s="17" t="s">
        <v>369</v>
      </c>
      <c r="Y38" s="16">
        <v>9816040031</v>
      </c>
    </row>
    <row r="39" spans="1:25" ht="20.25" customHeight="1">
      <c r="A39" s="73">
        <v>36</v>
      </c>
      <c r="B39" s="12" t="s">
        <v>77</v>
      </c>
      <c r="C39" s="22" t="s">
        <v>370</v>
      </c>
      <c r="D39" s="22"/>
      <c r="E39" s="12" t="s">
        <v>371</v>
      </c>
      <c r="F39" s="12" t="s">
        <v>263</v>
      </c>
      <c r="G39" s="22" t="s">
        <v>372</v>
      </c>
      <c r="H39" s="22" t="s">
        <v>373</v>
      </c>
      <c r="I39" s="97" t="s">
        <v>294</v>
      </c>
      <c r="J39" s="12" t="s">
        <v>37</v>
      </c>
      <c r="K39" s="12" t="s">
        <v>72</v>
      </c>
      <c r="L39" s="24" t="s">
        <v>45</v>
      </c>
      <c r="M39" s="24"/>
      <c r="N39" s="24"/>
      <c r="O39" s="13" t="s">
        <v>81</v>
      </c>
      <c r="P39" s="73">
        <v>77.8</v>
      </c>
      <c r="Q39" s="73" t="s">
        <v>76</v>
      </c>
      <c r="R39" s="73"/>
      <c r="S39" s="73" t="s">
        <v>76</v>
      </c>
      <c r="T39" s="73"/>
      <c r="U39" s="73" t="s">
        <v>76</v>
      </c>
      <c r="V39" s="24"/>
      <c r="W39" s="16" t="s">
        <v>3303</v>
      </c>
      <c r="X39" s="17" t="s">
        <v>374</v>
      </c>
      <c r="Y39" s="16">
        <v>7980999902</v>
      </c>
    </row>
    <row r="40" spans="1:25" ht="20.25" customHeight="1">
      <c r="A40" s="73">
        <v>37</v>
      </c>
      <c r="B40" s="12" t="s">
        <v>77</v>
      </c>
      <c r="C40" s="22" t="s">
        <v>375</v>
      </c>
      <c r="D40" s="22"/>
      <c r="E40" s="12" t="s">
        <v>376</v>
      </c>
      <c r="F40" s="12" t="s">
        <v>263</v>
      </c>
      <c r="G40" s="22" t="s">
        <v>176</v>
      </c>
      <c r="H40" s="22" t="s">
        <v>377</v>
      </c>
      <c r="I40" s="97" t="s">
        <v>295</v>
      </c>
      <c r="J40" s="12" t="s">
        <v>19</v>
      </c>
      <c r="K40" s="12" t="s">
        <v>74</v>
      </c>
      <c r="L40" s="24" t="s">
        <v>45</v>
      </c>
      <c r="M40" s="24"/>
      <c r="N40" s="24"/>
      <c r="O40" s="13" t="s">
        <v>81</v>
      </c>
      <c r="P40" s="73">
        <v>80</v>
      </c>
      <c r="Q40" s="73" t="s">
        <v>76</v>
      </c>
      <c r="R40" s="73"/>
      <c r="S40" s="73" t="s">
        <v>76</v>
      </c>
      <c r="T40" s="73"/>
      <c r="U40" s="73" t="s">
        <v>76</v>
      </c>
      <c r="V40" s="24"/>
      <c r="W40" s="16" t="s">
        <v>3304</v>
      </c>
      <c r="X40" s="17" t="s">
        <v>378</v>
      </c>
      <c r="Y40" s="16">
        <v>9459174705</v>
      </c>
    </row>
    <row r="41" spans="1:25" ht="20.25" customHeight="1">
      <c r="A41" s="73">
        <v>38</v>
      </c>
      <c r="B41" s="12" t="s">
        <v>77</v>
      </c>
      <c r="C41" s="22" t="s">
        <v>305</v>
      </c>
      <c r="D41" s="22"/>
      <c r="E41" s="12" t="s">
        <v>239</v>
      </c>
      <c r="F41" s="12" t="s">
        <v>263</v>
      </c>
      <c r="G41" s="22" t="s">
        <v>379</v>
      </c>
      <c r="H41" s="22" t="s">
        <v>380</v>
      </c>
      <c r="I41" s="97" t="s">
        <v>296</v>
      </c>
      <c r="J41" s="12" t="s">
        <v>19</v>
      </c>
      <c r="K41" s="12" t="s">
        <v>72</v>
      </c>
      <c r="L41" s="24" t="s">
        <v>45</v>
      </c>
      <c r="M41" s="24"/>
      <c r="N41" s="24"/>
      <c r="O41" s="13" t="s">
        <v>81</v>
      </c>
      <c r="P41" s="73">
        <v>79.8</v>
      </c>
      <c r="Q41" s="73" t="s">
        <v>76</v>
      </c>
      <c r="R41" s="73"/>
      <c r="S41" s="73" t="s">
        <v>76</v>
      </c>
      <c r="T41" s="73"/>
      <c r="U41" s="73" t="s">
        <v>76</v>
      </c>
      <c r="V41" s="24"/>
      <c r="W41" s="16" t="s">
        <v>3305</v>
      </c>
      <c r="X41" s="17" t="s">
        <v>381</v>
      </c>
      <c r="Y41" s="16">
        <v>7807581645</v>
      </c>
    </row>
    <row r="42" spans="1:25" ht="20.25" customHeight="1">
      <c r="A42" s="73">
        <v>39</v>
      </c>
      <c r="B42" s="12" t="s">
        <v>77</v>
      </c>
      <c r="C42" s="22" t="s">
        <v>382</v>
      </c>
      <c r="D42" s="22"/>
      <c r="E42" s="12"/>
      <c r="F42" s="12" t="s">
        <v>263</v>
      </c>
      <c r="G42" s="22" t="s">
        <v>383</v>
      </c>
      <c r="H42" s="22" t="s">
        <v>384</v>
      </c>
      <c r="I42" s="97" t="s">
        <v>297</v>
      </c>
      <c r="J42" s="12" t="s">
        <v>19</v>
      </c>
      <c r="K42" s="12" t="s">
        <v>75</v>
      </c>
      <c r="L42" s="24" t="s">
        <v>45</v>
      </c>
      <c r="M42" s="24"/>
      <c r="N42" s="24"/>
      <c r="O42" s="13" t="s">
        <v>81</v>
      </c>
      <c r="P42" s="73">
        <f>343/5</f>
        <v>68.599999999999994</v>
      </c>
      <c r="Q42" s="73" t="s">
        <v>76</v>
      </c>
      <c r="R42" s="73"/>
      <c r="S42" s="73" t="s">
        <v>76</v>
      </c>
      <c r="T42" s="73"/>
      <c r="U42" s="73" t="s">
        <v>76</v>
      </c>
      <c r="V42" s="24"/>
      <c r="W42" s="50" t="s">
        <v>3306</v>
      </c>
      <c r="X42" s="17" t="s">
        <v>385</v>
      </c>
      <c r="Y42" s="16">
        <v>9805149266</v>
      </c>
    </row>
    <row r="43" spans="1:25" ht="20.25" customHeight="1">
      <c r="A43" s="73">
        <v>40</v>
      </c>
      <c r="B43" s="12" t="s">
        <v>77</v>
      </c>
      <c r="C43" s="22" t="s">
        <v>123</v>
      </c>
      <c r="D43" s="22"/>
      <c r="E43" s="12" t="s">
        <v>386</v>
      </c>
      <c r="F43" s="12" t="s">
        <v>263</v>
      </c>
      <c r="G43" s="22" t="s">
        <v>387</v>
      </c>
      <c r="H43" s="22" t="s">
        <v>388</v>
      </c>
      <c r="I43" s="97" t="s">
        <v>298</v>
      </c>
      <c r="J43" s="12" t="s">
        <v>19</v>
      </c>
      <c r="K43" s="12" t="s">
        <v>74</v>
      </c>
      <c r="L43" s="24" t="s">
        <v>45</v>
      </c>
      <c r="M43" s="24"/>
      <c r="N43" s="24"/>
      <c r="O43" s="13" t="s">
        <v>78</v>
      </c>
      <c r="P43" s="73">
        <v>62</v>
      </c>
      <c r="Q43" s="73" t="s">
        <v>76</v>
      </c>
      <c r="R43" s="73"/>
      <c r="S43" s="73" t="s">
        <v>76</v>
      </c>
      <c r="T43" s="73"/>
      <c r="U43" s="73" t="s">
        <v>76</v>
      </c>
      <c r="V43" s="24"/>
      <c r="W43" s="50" t="s">
        <v>3307</v>
      </c>
      <c r="X43" s="17" t="s">
        <v>389</v>
      </c>
      <c r="Y43" s="16">
        <v>9218566514</v>
      </c>
    </row>
    <row r="44" spans="1:25" ht="20.25" customHeight="1">
      <c r="A44" s="73">
        <v>41</v>
      </c>
      <c r="B44" s="12" t="s">
        <v>77</v>
      </c>
      <c r="C44" s="22" t="s">
        <v>390</v>
      </c>
      <c r="D44" s="21"/>
      <c r="E44" s="12"/>
      <c r="F44" s="12" t="s">
        <v>206</v>
      </c>
      <c r="G44" s="22" t="s">
        <v>391</v>
      </c>
      <c r="H44" s="22" t="s">
        <v>392</v>
      </c>
      <c r="I44" s="97" t="s">
        <v>299</v>
      </c>
      <c r="J44" s="12" t="s">
        <v>14</v>
      </c>
      <c r="K44" s="12" t="s">
        <v>72</v>
      </c>
      <c r="L44" s="24" t="s">
        <v>45</v>
      </c>
      <c r="M44" s="16"/>
      <c r="N44" s="16"/>
      <c r="O44" s="13" t="s">
        <v>393</v>
      </c>
      <c r="P44" s="73">
        <v>78</v>
      </c>
      <c r="Q44" s="73" t="s">
        <v>76</v>
      </c>
      <c r="R44" s="23"/>
      <c r="S44" s="73" t="s">
        <v>76</v>
      </c>
      <c r="T44" s="23"/>
      <c r="U44" s="73" t="s">
        <v>76</v>
      </c>
      <c r="V44" s="16"/>
      <c r="W44" s="50" t="s">
        <v>3308</v>
      </c>
      <c r="X44" s="17" t="s">
        <v>394</v>
      </c>
      <c r="Y44" s="16">
        <v>7833059169</v>
      </c>
    </row>
    <row r="45" spans="1:25" ht="20.25" customHeight="1">
      <c r="A45" s="73">
        <v>42</v>
      </c>
      <c r="B45" s="12" t="s">
        <v>77</v>
      </c>
      <c r="C45" s="22" t="s">
        <v>395</v>
      </c>
      <c r="D45" s="22"/>
      <c r="E45" s="12" t="s">
        <v>396</v>
      </c>
      <c r="F45" s="12" t="s">
        <v>263</v>
      </c>
      <c r="G45" s="22" t="s">
        <v>397</v>
      </c>
      <c r="H45" s="22" t="s">
        <v>398</v>
      </c>
      <c r="I45" s="97" t="s">
        <v>300</v>
      </c>
      <c r="J45" s="12" t="s">
        <v>18</v>
      </c>
      <c r="K45" s="12" t="s">
        <v>74</v>
      </c>
      <c r="L45" s="24" t="s">
        <v>45</v>
      </c>
      <c r="M45" s="24"/>
      <c r="N45" s="24"/>
      <c r="O45" s="13" t="s">
        <v>78</v>
      </c>
      <c r="P45" s="73">
        <v>82.8</v>
      </c>
      <c r="Q45" s="73" t="s">
        <v>76</v>
      </c>
      <c r="R45" s="73"/>
      <c r="S45" s="73" t="s">
        <v>76</v>
      </c>
      <c r="T45" s="73"/>
      <c r="U45" s="73" t="s">
        <v>76</v>
      </c>
      <c r="V45" s="24"/>
      <c r="W45" s="50" t="s">
        <v>3309</v>
      </c>
      <c r="X45" s="17" t="s">
        <v>405</v>
      </c>
      <c r="Y45" s="16">
        <v>8708975048</v>
      </c>
    </row>
    <row r="46" spans="1:25" ht="20.25" customHeight="1">
      <c r="A46" s="73">
        <v>43</v>
      </c>
      <c r="B46" s="12" t="s">
        <v>77</v>
      </c>
      <c r="C46" s="22" t="s">
        <v>406</v>
      </c>
      <c r="D46" s="22"/>
      <c r="E46" s="12" t="s">
        <v>407</v>
      </c>
      <c r="F46" s="12" t="s">
        <v>263</v>
      </c>
      <c r="G46" s="22" t="s">
        <v>408</v>
      </c>
      <c r="H46" s="22" t="s">
        <v>409</v>
      </c>
      <c r="I46" s="97" t="s">
        <v>399</v>
      </c>
      <c r="J46" s="12" t="s">
        <v>19</v>
      </c>
      <c r="K46" s="12" t="s">
        <v>74</v>
      </c>
      <c r="L46" s="24" t="s">
        <v>45</v>
      </c>
      <c r="M46" s="24"/>
      <c r="N46" s="24"/>
      <c r="O46" s="13" t="s">
        <v>81</v>
      </c>
      <c r="P46" s="73">
        <v>66.8</v>
      </c>
      <c r="Q46" s="73" t="s">
        <v>76</v>
      </c>
      <c r="R46" s="73"/>
      <c r="S46" s="73" t="s">
        <v>76</v>
      </c>
      <c r="T46" s="73"/>
      <c r="U46" s="73" t="s">
        <v>76</v>
      </c>
      <c r="V46" s="24"/>
      <c r="W46" s="50" t="s">
        <v>3310</v>
      </c>
      <c r="X46" s="17" t="s">
        <v>410</v>
      </c>
      <c r="Y46" s="16">
        <v>8219976028</v>
      </c>
    </row>
    <row r="47" spans="1:25" ht="20.25" customHeight="1">
      <c r="A47" s="73">
        <v>44</v>
      </c>
      <c r="B47" s="12" t="s">
        <v>77</v>
      </c>
      <c r="C47" s="22" t="s">
        <v>413</v>
      </c>
      <c r="D47" s="22"/>
      <c r="E47" s="12" t="s">
        <v>247</v>
      </c>
      <c r="F47" s="12" t="s">
        <v>263</v>
      </c>
      <c r="G47" s="22" t="s">
        <v>414</v>
      </c>
      <c r="H47" s="22" t="s">
        <v>415</v>
      </c>
      <c r="I47" s="97" t="s">
        <v>400</v>
      </c>
      <c r="J47" s="12" t="s">
        <v>19</v>
      </c>
      <c r="K47" s="12" t="s">
        <v>73</v>
      </c>
      <c r="L47" s="24" t="s">
        <v>45</v>
      </c>
      <c r="M47" s="24"/>
      <c r="N47" s="24"/>
      <c r="O47" s="13" t="s">
        <v>78</v>
      </c>
      <c r="P47" s="73">
        <v>72</v>
      </c>
      <c r="Q47" s="73" t="s">
        <v>76</v>
      </c>
      <c r="R47" s="73"/>
      <c r="S47" s="73" t="s">
        <v>76</v>
      </c>
      <c r="T47" s="73"/>
      <c r="U47" s="73" t="s">
        <v>76</v>
      </c>
      <c r="V47" s="24"/>
      <c r="W47" s="50" t="s">
        <v>3311</v>
      </c>
      <c r="X47" s="17" t="s">
        <v>416</v>
      </c>
      <c r="Y47" s="16">
        <v>7901815732</v>
      </c>
    </row>
    <row r="48" spans="1:25" ht="20.25" customHeight="1">
      <c r="A48" s="73">
        <v>45</v>
      </c>
      <c r="B48" s="12" t="s">
        <v>77</v>
      </c>
      <c r="C48" s="22" t="s">
        <v>417</v>
      </c>
      <c r="D48" s="22"/>
      <c r="E48" s="12"/>
      <c r="F48" s="12" t="s">
        <v>206</v>
      </c>
      <c r="G48" s="22" t="s">
        <v>418</v>
      </c>
      <c r="H48" s="22" t="s">
        <v>419</v>
      </c>
      <c r="I48" s="97" t="s">
        <v>401</v>
      </c>
      <c r="J48" s="12" t="s">
        <v>19</v>
      </c>
      <c r="K48" s="12" t="s">
        <v>72</v>
      </c>
      <c r="L48" s="24" t="s">
        <v>45</v>
      </c>
      <c r="M48" s="24"/>
      <c r="N48" s="24"/>
      <c r="O48" s="13" t="s">
        <v>81</v>
      </c>
      <c r="P48" s="73">
        <v>76.2</v>
      </c>
      <c r="Q48" s="73" t="s">
        <v>76</v>
      </c>
      <c r="R48" s="73"/>
      <c r="S48" s="73" t="s">
        <v>76</v>
      </c>
      <c r="T48" s="73"/>
      <c r="U48" s="73" t="s">
        <v>76</v>
      </c>
      <c r="V48" s="24"/>
      <c r="W48" s="50" t="s">
        <v>3312</v>
      </c>
      <c r="X48" s="17" t="s">
        <v>420</v>
      </c>
      <c r="Y48" s="16">
        <v>9805486732</v>
      </c>
    </row>
    <row r="49" spans="1:25" ht="20.25" customHeight="1">
      <c r="A49" s="73">
        <v>46</v>
      </c>
      <c r="B49" s="12" t="s">
        <v>77</v>
      </c>
      <c r="C49" s="22" t="s">
        <v>421</v>
      </c>
      <c r="D49" s="22"/>
      <c r="E49" s="12" t="s">
        <v>97</v>
      </c>
      <c r="F49" s="12" t="s">
        <v>263</v>
      </c>
      <c r="G49" s="22" t="s">
        <v>422</v>
      </c>
      <c r="H49" s="22" t="s">
        <v>423</v>
      </c>
      <c r="I49" s="97" t="s">
        <v>402</v>
      </c>
      <c r="J49" s="12" t="s">
        <v>19</v>
      </c>
      <c r="K49" s="12" t="s">
        <v>74</v>
      </c>
      <c r="L49" s="24" t="s">
        <v>45</v>
      </c>
      <c r="M49" s="24"/>
      <c r="N49" s="24"/>
      <c r="O49" s="13" t="s">
        <v>81</v>
      </c>
      <c r="P49" s="73">
        <v>77</v>
      </c>
      <c r="Q49" s="73" t="s">
        <v>76</v>
      </c>
      <c r="R49" s="73"/>
      <c r="S49" s="73" t="s">
        <v>76</v>
      </c>
      <c r="T49" s="73"/>
      <c r="U49" s="73" t="s">
        <v>76</v>
      </c>
      <c r="V49" s="24"/>
      <c r="W49" s="50" t="s">
        <v>3313</v>
      </c>
      <c r="X49" s="17" t="s">
        <v>424</v>
      </c>
      <c r="Y49" s="16">
        <v>8894410058</v>
      </c>
    </row>
    <row r="50" spans="1:25" ht="20.25" customHeight="1">
      <c r="A50" s="73">
        <v>47</v>
      </c>
      <c r="B50" s="12" t="s">
        <v>77</v>
      </c>
      <c r="C50" s="22" t="s">
        <v>425</v>
      </c>
      <c r="D50" s="22"/>
      <c r="E50" s="12"/>
      <c r="F50" s="12" t="s">
        <v>206</v>
      </c>
      <c r="G50" s="22" t="s">
        <v>426</v>
      </c>
      <c r="H50" s="22" t="s">
        <v>427</v>
      </c>
      <c r="I50" s="97" t="s">
        <v>403</v>
      </c>
      <c r="J50" s="12" t="s">
        <v>31</v>
      </c>
      <c r="K50" s="12" t="s">
        <v>72</v>
      </c>
      <c r="L50" s="24" t="s">
        <v>45</v>
      </c>
      <c r="M50" s="24"/>
      <c r="N50" s="24"/>
      <c r="O50" s="13" t="s">
        <v>78</v>
      </c>
      <c r="P50" s="73">
        <v>68</v>
      </c>
      <c r="Q50" s="73" t="s">
        <v>76</v>
      </c>
      <c r="R50" s="73"/>
      <c r="S50" s="73" t="s">
        <v>76</v>
      </c>
      <c r="T50" s="73"/>
      <c r="U50" s="73" t="s">
        <v>76</v>
      </c>
      <c r="V50" s="24"/>
      <c r="W50" s="50" t="s">
        <v>3314</v>
      </c>
      <c r="X50" s="17" t="s">
        <v>428</v>
      </c>
      <c r="Y50" s="16">
        <v>6280124089</v>
      </c>
    </row>
    <row r="51" spans="1:25" ht="20.25" customHeight="1">
      <c r="A51" s="73">
        <v>48</v>
      </c>
      <c r="B51" s="12" t="s">
        <v>128</v>
      </c>
      <c r="C51" s="22" t="s">
        <v>429</v>
      </c>
      <c r="D51" s="22"/>
      <c r="E51" s="12"/>
      <c r="F51" s="12" t="s">
        <v>263</v>
      </c>
      <c r="G51" s="22" t="s">
        <v>138</v>
      </c>
      <c r="H51" s="22" t="s">
        <v>430</v>
      </c>
      <c r="I51" s="97" t="s">
        <v>404</v>
      </c>
      <c r="J51" s="12" t="s">
        <v>19</v>
      </c>
      <c r="K51" s="12" t="s">
        <v>75</v>
      </c>
      <c r="L51" s="24" t="s">
        <v>45</v>
      </c>
      <c r="M51" s="24"/>
      <c r="N51" s="24"/>
      <c r="O51" s="13" t="s">
        <v>78</v>
      </c>
      <c r="P51" s="73">
        <v>70.8</v>
      </c>
      <c r="Q51" s="73" t="s">
        <v>76</v>
      </c>
      <c r="R51" s="73"/>
      <c r="S51" s="73" t="s">
        <v>76</v>
      </c>
      <c r="T51" s="73"/>
      <c r="U51" s="73" t="s">
        <v>76</v>
      </c>
      <c r="V51" s="24"/>
      <c r="W51" s="50" t="s">
        <v>3315</v>
      </c>
      <c r="X51" s="17" t="s">
        <v>431</v>
      </c>
      <c r="Y51" s="16">
        <v>7876196996</v>
      </c>
    </row>
    <row r="52" spans="1:25" ht="20.25" customHeight="1">
      <c r="A52" s="73">
        <v>49</v>
      </c>
      <c r="B52" s="12" t="s">
        <v>128</v>
      </c>
      <c r="C52" s="22" t="s">
        <v>432</v>
      </c>
      <c r="D52" s="21" t="s">
        <v>433</v>
      </c>
      <c r="E52" s="12" t="s">
        <v>343</v>
      </c>
      <c r="F52" s="12" t="s">
        <v>206</v>
      </c>
      <c r="G52" s="22" t="s">
        <v>434</v>
      </c>
      <c r="H52" s="22" t="s">
        <v>435</v>
      </c>
      <c r="I52" s="97" t="s">
        <v>436</v>
      </c>
      <c r="J52" s="12" t="s">
        <v>14</v>
      </c>
      <c r="K52" s="12" t="s">
        <v>72</v>
      </c>
      <c r="L52" s="24" t="s">
        <v>45</v>
      </c>
      <c r="M52" s="16"/>
      <c r="N52" s="16"/>
      <c r="O52" s="13" t="s">
        <v>78</v>
      </c>
      <c r="P52" s="73">
        <v>61</v>
      </c>
      <c r="Q52" s="73" t="s">
        <v>76</v>
      </c>
      <c r="R52" s="23"/>
      <c r="S52" s="73" t="s">
        <v>76</v>
      </c>
      <c r="T52" s="23"/>
      <c r="U52" s="73" t="s">
        <v>76</v>
      </c>
      <c r="V52" s="16"/>
      <c r="W52" s="51" t="s">
        <v>3316</v>
      </c>
      <c r="X52" s="17" t="s">
        <v>442</v>
      </c>
      <c r="Y52" s="16">
        <v>8240607578</v>
      </c>
    </row>
    <row r="53" spans="1:25" s="19" customFormat="1" ht="20.25" customHeight="1">
      <c r="A53" s="73">
        <v>50</v>
      </c>
      <c r="B53" s="12" t="s">
        <v>128</v>
      </c>
      <c r="C53" s="22" t="s">
        <v>443</v>
      </c>
      <c r="D53" s="22"/>
      <c r="E53" s="12"/>
      <c r="F53" s="12" t="s">
        <v>263</v>
      </c>
      <c r="G53" s="22" t="s">
        <v>444</v>
      </c>
      <c r="H53" s="22" t="s">
        <v>445</v>
      </c>
      <c r="I53" s="97" t="s">
        <v>437</v>
      </c>
      <c r="J53" s="12" t="s">
        <v>19</v>
      </c>
      <c r="K53" s="12" t="s">
        <v>74</v>
      </c>
      <c r="L53" s="24" t="s">
        <v>45</v>
      </c>
      <c r="M53" s="24"/>
      <c r="N53" s="24"/>
      <c r="O53" s="13" t="s">
        <v>81</v>
      </c>
      <c r="P53" s="73">
        <v>73</v>
      </c>
      <c r="Q53" s="73" t="s">
        <v>76</v>
      </c>
      <c r="R53" s="73"/>
      <c r="S53" s="73" t="s">
        <v>76</v>
      </c>
      <c r="T53" s="73"/>
      <c r="U53" s="73" t="s">
        <v>76</v>
      </c>
      <c r="V53" s="24"/>
      <c r="W53" s="51" t="s">
        <v>3317</v>
      </c>
      <c r="X53" s="17" t="s">
        <v>446</v>
      </c>
      <c r="Y53" s="16">
        <v>6230944130</v>
      </c>
    </row>
    <row r="54" spans="1:25" s="19" customFormat="1" ht="20.25" customHeight="1">
      <c r="A54" s="73">
        <v>51</v>
      </c>
      <c r="B54" s="12" t="s">
        <v>77</v>
      </c>
      <c r="C54" s="22" t="s">
        <v>312</v>
      </c>
      <c r="D54" s="22"/>
      <c r="E54" s="12"/>
      <c r="F54" s="12" t="s">
        <v>206</v>
      </c>
      <c r="G54" s="12" t="s">
        <v>498</v>
      </c>
      <c r="H54" s="22" t="s">
        <v>499</v>
      </c>
      <c r="I54" s="97" t="s">
        <v>438</v>
      </c>
      <c r="J54" s="12" t="s">
        <v>19</v>
      </c>
      <c r="K54" s="12" t="s">
        <v>72</v>
      </c>
      <c r="L54" s="24" t="s">
        <v>45</v>
      </c>
      <c r="M54" s="24"/>
      <c r="N54" s="24"/>
      <c r="O54" s="13" t="s">
        <v>81</v>
      </c>
      <c r="P54" s="73">
        <v>68.3</v>
      </c>
      <c r="Q54" s="73" t="s">
        <v>76</v>
      </c>
      <c r="R54" s="73"/>
      <c r="S54" s="73" t="s">
        <v>76</v>
      </c>
      <c r="T54" s="73"/>
      <c r="U54" s="73" t="s">
        <v>76</v>
      </c>
      <c r="V54" s="24"/>
      <c r="W54" s="51" t="s">
        <v>3318</v>
      </c>
      <c r="X54" s="17" t="s">
        <v>500</v>
      </c>
      <c r="Y54" s="16">
        <v>9418635405</v>
      </c>
    </row>
    <row r="55" spans="1:25" ht="20.25" customHeight="1">
      <c r="A55" s="73">
        <v>52</v>
      </c>
      <c r="B55" s="12" t="s">
        <v>77</v>
      </c>
      <c r="C55" s="21" t="s">
        <v>501</v>
      </c>
      <c r="D55" s="21"/>
      <c r="E55" s="12"/>
      <c r="F55" s="12" t="s">
        <v>206</v>
      </c>
      <c r="G55" s="21" t="s">
        <v>502</v>
      </c>
      <c r="H55" s="21" t="s">
        <v>503</v>
      </c>
      <c r="I55" s="97" t="s">
        <v>439</v>
      </c>
      <c r="J55" s="12" t="s">
        <v>19</v>
      </c>
      <c r="K55" s="12" t="s">
        <v>72</v>
      </c>
      <c r="L55" s="24" t="s">
        <v>45</v>
      </c>
      <c r="M55" s="16"/>
      <c r="N55" s="16"/>
      <c r="O55" s="86" t="s">
        <v>78</v>
      </c>
      <c r="P55" s="73">
        <v>82.2</v>
      </c>
      <c r="Q55" s="73" t="s">
        <v>76</v>
      </c>
      <c r="R55" s="23"/>
      <c r="S55" s="73" t="s">
        <v>76</v>
      </c>
      <c r="T55" s="23"/>
      <c r="U55" s="73" t="s">
        <v>76</v>
      </c>
      <c r="V55" s="16"/>
      <c r="W55" s="51" t="s">
        <v>3319</v>
      </c>
      <c r="X55" s="17" t="s">
        <v>504</v>
      </c>
      <c r="Y55" s="16">
        <v>9816003254</v>
      </c>
    </row>
    <row r="56" spans="1:25" ht="20.25" customHeight="1">
      <c r="A56" s="73">
        <v>53</v>
      </c>
      <c r="B56" s="12" t="s">
        <v>77</v>
      </c>
      <c r="C56" s="21" t="s">
        <v>505</v>
      </c>
      <c r="D56" s="21"/>
      <c r="E56" s="12" t="s">
        <v>396</v>
      </c>
      <c r="F56" s="12" t="s">
        <v>206</v>
      </c>
      <c r="G56" s="21" t="s">
        <v>506</v>
      </c>
      <c r="H56" s="21" t="s">
        <v>507</v>
      </c>
      <c r="I56" s="97" t="s">
        <v>440</v>
      </c>
      <c r="J56" s="12" t="s">
        <v>19</v>
      </c>
      <c r="K56" s="12" t="s">
        <v>75</v>
      </c>
      <c r="L56" s="24" t="s">
        <v>45</v>
      </c>
      <c r="M56" s="16"/>
      <c r="N56" s="16"/>
      <c r="O56" s="13" t="s">
        <v>78</v>
      </c>
      <c r="P56" s="73">
        <v>65</v>
      </c>
      <c r="Q56" s="73" t="s">
        <v>76</v>
      </c>
      <c r="R56" s="23"/>
      <c r="S56" s="73" t="s">
        <v>76</v>
      </c>
      <c r="T56" s="23"/>
      <c r="U56" s="73" t="s">
        <v>76</v>
      </c>
      <c r="V56" s="16"/>
      <c r="W56" s="51" t="s">
        <v>3320</v>
      </c>
      <c r="X56" s="17" t="s">
        <v>3265</v>
      </c>
      <c r="Y56" s="16">
        <v>7018655153</v>
      </c>
    </row>
    <row r="57" spans="1:25" ht="20.25" customHeight="1">
      <c r="A57" s="73">
        <v>54</v>
      </c>
      <c r="B57" s="12" t="s">
        <v>128</v>
      </c>
      <c r="C57" s="21" t="s">
        <v>508</v>
      </c>
      <c r="D57" s="21"/>
      <c r="E57" s="21"/>
      <c r="F57" s="12" t="s">
        <v>206</v>
      </c>
      <c r="G57" s="21" t="s">
        <v>509</v>
      </c>
      <c r="H57" s="21" t="s">
        <v>510</v>
      </c>
      <c r="I57" s="97" t="s">
        <v>441</v>
      </c>
      <c r="J57" s="12" t="s">
        <v>19</v>
      </c>
      <c r="K57" s="21" t="s">
        <v>72</v>
      </c>
      <c r="L57" s="24" t="s">
        <v>45</v>
      </c>
      <c r="M57" s="16"/>
      <c r="N57" s="16"/>
      <c r="O57" s="13" t="s">
        <v>81</v>
      </c>
      <c r="P57" s="73">
        <v>79.8</v>
      </c>
      <c r="Q57" s="73" t="s">
        <v>76</v>
      </c>
      <c r="R57" s="23"/>
      <c r="S57" s="73" t="s">
        <v>76</v>
      </c>
      <c r="T57" s="23"/>
      <c r="U57" s="73" t="s">
        <v>76</v>
      </c>
      <c r="V57" s="16"/>
      <c r="W57" s="51" t="s">
        <v>3321</v>
      </c>
      <c r="X57" s="17" t="s">
        <v>4049</v>
      </c>
      <c r="Y57" s="16">
        <v>7591809870</v>
      </c>
    </row>
    <row r="58" spans="1:25" ht="20.25" customHeight="1">
      <c r="A58" s="73">
        <v>55</v>
      </c>
      <c r="B58" s="12" t="s">
        <v>128</v>
      </c>
      <c r="C58" s="22" t="s">
        <v>511</v>
      </c>
      <c r="D58" s="12"/>
      <c r="E58" s="22" t="s">
        <v>171</v>
      </c>
      <c r="F58" s="22" t="s">
        <v>206</v>
      </c>
      <c r="G58" s="22" t="s">
        <v>512</v>
      </c>
      <c r="H58" s="22" t="s">
        <v>513</v>
      </c>
      <c r="I58" s="97" t="s">
        <v>447</v>
      </c>
      <c r="J58" s="12" t="s">
        <v>19</v>
      </c>
      <c r="K58" s="12" t="s">
        <v>72</v>
      </c>
      <c r="L58" s="24" t="s">
        <v>45</v>
      </c>
      <c r="M58" s="24"/>
      <c r="N58" s="24"/>
      <c r="O58" s="13" t="s">
        <v>78</v>
      </c>
      <c r="P58" s="73">
        <v>60</v>
      </c>
      <c r="Q58" s="73" t="s">
        <v>76</v>
      </c>
      <c r="R58" s="73"/>
      <c r="S58" s="73" t="s">
        <v>76</v>
      </c>
      <c r="T58" s="73"/>
      <c r="U58" s="73" t="s">
        <v>76</v>
      </c>
      <c r="V58" s="24"/>
      <c r="W58" s="51" t="s">
        <v>3322</v>
      </c>
      <c r="X58" s="17" t="s">
        <v>514</v>
      </c>
      <c r="Y58" s="16">
        <v>8219378833</v>
      </c>
    </row>
    <row r="59" spans="1:25" ht="20.25" customHeight="1">
      <c r="A59" s="73">
        <v>56</v>
      </c>
      <c r="B59" s="12" t="s">
        <v>128</v>
      </c>
      <c r="C59" s="22" t="s">
        <v>515</v>
      </c>
      <c r="D59" s="22" t="s">
        <v>97</v>
      </c>
      <c r="E59" s="12" t="s">
        <v>516</v>
      </c>
      <c r="F59" s="12" t="s">
        <v>263</v>
      </c>
      <c r="G59" s="22" t="s">
        <v>517</v>
      </c>
      <c r="H59" s="22" t="s">
        <v>518</v>
      </c>
      <c r="I59" s="97" t="s">
        <v>448</v>
      </c>
      <c r="J59" s="12" t="s">
        <v>14</v>
      </c>
      <c r="K59" s="12" t="s">
        <v>74</v>
      </c>
      <c r="L59" s="24" t="s">
        <v>45</v>
      </c>
      <c r="M59" s="24"/>
      <c r="N59" s="24"/>
      <c r="O59" s="13" t="s">
        <v>78</v>
      </c>
      <c r="P59" s="73">
        <v>77.400000000000006</v>
      </c>
      <c r="Q59" s="73" t="s">
        <v>76</v>
      </c>
      <c r="R59" s="73"/>
      <c r="S59" s="73" t="s">
        <v>76</v>
      </c>
      <c r="T59" s="73"/>
      <c r="U59" s="73" t="s">
        <v>76</v>
      </c>
      <c r="V59" s="24"/>
      <c r="W59" s="51" t="s">
        <v>3323</v>
      </c>
      <c r="X59" s="17" t="s">
        <v>519</v>
      </c>
      <c r="Y59" s="16">
        <v>7206308958</v>
      </c>
    </row>
    <row r="60" spans="1:25" ht="20.25" customHeight="1">
      <c r="A60" s="73">
        <v>57</v>
      </c>
      <c r="B60" s="12" t="s">
        <v>128</v>
      </c>
      <c r="C60" s="21" t="s">
        <v>520</v>
      </c>
      <c r="D60" s="21"/>
      <c r="E60" s="21" t="s">
        <v>521</v>
      </c>
      <c r="F60" s="12" t="s">
        <v>263</v>
      </c>
      <c r="G60" s="21" t="s">
        <v>522</v>
      </c>
      <c r="H60" s="21" t="s">
        <v>523</v>
      </c>
      <c r="I60" s="97" t="s">
        <v>449</v>
      </c>
      <c r="J60" s="12" t="s">
        <v>20</v>
      </c>
      <c r="K60" s="12" t="s">
        <v>72</v>
      </c>
      <c r="L60" s="24" t="s">
        <v>45</v>
      </c>
      <c r="M60" s="16"/>
      <c r="N60" s="16"/>
      <c r="O60" s="13" t="s">
        <v>78</v>
      </c>
      <c r="P60" s="73">
        <v>77.8</v>
      </c>
      <c r="Q60" s="73" t="s">
        <v>76</v>
      </c>
      <c r="R60" s="23"/>
      <c r="S60" s="73" t="s">
        <v>76</v>
      </c>
      <c r="T60" s="23"/>
      <c r="U60" s="73" t="s">
        <v>76</v>
      </c>
      <c r="V60" s="16"/>
      <c r="W60" s="51" t="s">
        <v>3324</v>
      </c>
      <c r="X60" s="17" t="s">
        <v>524</v>
      </c>
      <c r="Y60" s="16">
        <v>7889681693</v>
      </c>
    </row>
    <row r="61" spans="1:25" ht="20.25" customHeight="1">
      <c r="A61" s="73">
        <v>58</v>
      </c>
      <c r="B61" s="12" t="s">
        <v>128</v>
      </c>
      <c r="C61" s="22" t="s">
        <v>144</v>
      </c>
      <c r="D61" s="22"/>
      <c r="E61" s="12" t="s">
        <v>525</v>
      </c>
      <c r="F61" s="12" t="s">
        <v>263</v>
      </c>
      <c r="G61" s="22" t="s">
        <v>129</v>
      </c>
      <c r="H61" s="22" t="s">
        <v>526</v>
      </c>
      <c r="I61" s="97" t="s">
        <v>450</v>
      </c>
      <c r="J61" s="12" t="s">
        <v>14</v>
      </c>
      <c r="K61" s="12" t="s">
        <v>72</v>
      </c>
      <c r="L61" s="24" t="s">
        <v>45</v>
      </c>
      <c r="M61" s="24"/>
      <c r="N61" s="24"/>
      <c r="O61" s="13" t="s">
        <v>78</v>
      </c>
      <c r="P61" s="73">
        <v>69.400000000000006</v>
      </c>
      <c r="Q61" s="73" t="s">
        <v>76</v>
      </c>
      <c r="R61" s="73"/>
      <c r="S61" s="73" t="s">
        <v>76</v>
      </c>
      <c r="T61" s="73"/>
      <c r="U61" s="73" t="s">
        <v>76</v>
      </c>
      <c r="V61" s="24"/>
      <c r="W61" s="51" t="s">
        <v>3325</v>
      </c>
      <c r="X61" s="17" t="s">
        <v>527</v>
      </c>
      <c r="Y61" s="16">
        <v>6202290847</v>
      </c>
    </row>
    <row r="62" spans="1:25" ht="20.25" customHeight="1">
      <c r="A62" s="73">
        <v>59</v>
      </c>
      <c r="B62" s="12" t="s">
        <v>128</v>
      </c>
      <c r="C62" s="22" t="s">
        <v>528</v>
      </c>
      <c r="D62" s="22"/>
      <c r="E62" s="12" t="s">
        <v>98</v>
      </c>
      <c r="F62" s="12" t="s">
        <v>206</v>
      </c>
      <c r="G62" s="22" t="s">
        <v>3233</v>
      </c>
      <c r="H62" s="22" t="s">
        <v>529</v>
      </c>
      <c r="I62" s="97" t="s">
        <v>451</v>
      </c>
      <c r="J62" s="12" t="s">
        <v>19</v>
      </c>
      <c r="K62" s="12" t="s">
        <v>72</v>
      </c>
      <c r="L62" s="24" t="s">
        <v>45</v>
      </c>
      <c r="M62" s="24"/>
      <c r="N62" s="24"/>
      <c r="O62" s="86" t="s">
        <v>78</v>
      </c>
      <c r="P62" s="73">
        <v>67</v>
      </c>
      <c r="Q62" s="73" t="s">
        <v>76</v>
      </c>
      <c r="R62" s="73"/>
      <c r="S62" s="73" t="s">
        <v>76</v>
      </c>
      <c r="T62" s="73"/>
      <c r="U62" s="73" t="s">
        <v>76</v>
      </c>
      <c r="V62" s="24"/>
      <c r="W62" s="51" t="s">
        <v>3326</v>
      </c>
      <c r="X62" s="17" t="s">
        <v>530</v>
      </c>
      <c r="Y62" s="16">
        <v>9816387190</v>
      </c>
    </row>
    <row r="63" spans="1:25" ht="20.25" customHeight="1">
      <c r="A63" s="73">
        <v>60</v>
      </c>
      <c r="B63" s="12" t="s">
        <v>128</v>
      </c>
      <c r="C63" s="21" t="s">
        <v>531</v>
      </c>
      <c r="D63" s="21"/>
      <c r="E63" s="12" t="s">
        <v>532</v>
      </c>
      <c r="F63" s="12" t="s">
        <v>263</v>
      </c>
      <c r="G63" s="12" t="s">
        <v>533</v>
      </c>
      <c r="H63" s="12" t="s">
        <v>534</v>
      </c>
      <c r="I63" s="97" t="s">
        <v>452</v>
      </c>
      <c r="J63" s="12" t="s">
        <v>19</v>
      </c>
      <c r="K63" s="21" t="s">
        <v>72</v>
      </c>
      <c r="L63" s="24" t="s">
        <v>45</v>
      </c>
      <c r="M63" s="16"/>
      <c r="N63" s="16"/>
      <c r="O63" s="13" t="s">
        <v>78</v>
      </c>
      <c r="P63" s="73">
        <v>61</v>
      </c>
      <c r="Q63" s="73" t="s">
        <v>76</v>
      </c>
      <c r="R63" s="23"/>
      <c r="S63" s="73" t="s">
        <v>76</v>
      </c>
      <c r="T63" s="23"/>
      <c r="U63" s="73" t="s">
        <v>76</v>
      </c>
      <c r="V63" s="16"/>
      <c r="W63" s="51" t="s">
        <v>3327</v>
      </c>
      <c r="X63" s="17" t="s">
        <v>535</v>
      </c>
      <c r="Y63" s="16">
        <v>9418156645</v>
      </c>
    </row>
    <row r="64" spans="1:25" ht="20.25" customHeight="1">
      <c r="A64" s="73">
        <v>61</v>
      </c>
      <c r="B64" s="22" t="s">
        <v>77</v>
      </c>
      <c r="C64" s="22" t="s">
        <v>536</v>
      </c>
      <c r="D64" s="22"/>
      <c r="E64" s="12"/>
      <c r="F64" s="12" t="s">
        <v>263</v>
      </c>
      <c r="G64" s="22" t="s">
        <v>537</v>
      </c>
      <c r="H64" s="22" t="s">
        <v>538</v>
      </c>
      <c r="I64" s="97" t="s">
        <v>453</v>
      </c>
      <c r="J64" s="12" t="s">
        <v>19</v>
      </c>
      <c r="K64" s="12" t="s">
        <v>72</v>
      </c>
      <c r="L64" s="24" t="s">
        <v>45</v>
      </c>
      <c r="M64" s="24"/>
      <c r="N64" s="24"/>
      <c r="O64" s="13" t="s">
        <v>81</v>
      </c>
      <c r="P64" s="73">
        <v>80</v>
      </c>
      <c r="Q64" s="73" t="s">
        <v>76</v>
      </c>
      <c r="R64" s="73"/>
      <c r="S64" s="73" t="s">
        <v>76</v>
      </c>
      <c r="T64" s="73"/>
      <c r="U64" s="73" t="s">
        <v>76</v>
      </c>
      <c r="V64" s="24"/>
      <c r="W64" s="51" t="s">
        <v>3328</v>
      </c>
      <c r="X64" s="17" t="s">
        <v>539</v>
      </c>
      <c r="Y64" s="16">
        <v>7807866022</v>
      </c>
    </row>
    <row r="65" spans="1:25" ht="20.25" customHeight="1">
      <c r="A65" s="73">
        <v>62</v>
      </c>
      <c r="B65" s="12" t="s">
        <v>77</v>
      </c>
      <c r="C65" s="12" t="s">
        <v>540</v>
      </c>
      <c r="D65" s="12"/>
      <c r="E65" s="12" t="s">
        <v>97</v>
      </c>
      <c r="F65" s="12" t="s">
        <v>263</v>
      </c>
      <c r="G65" s="12" t="s">
        <v>95</v>
      </c>
      <c r="H65" s="12" t="s">
        <v>541</v>
      </c>
      <c r="I65" s="97" t="s">
        <v>454</v>
      </c>
      <c r="J65" s="12" t="s">
        <v>14</v>
      </c>
      <c r="K65" s="12" t="s">
        <v>72</v>
      </c>
      <c r="L65" s="24" t="s">
        <v>45</v>
      </c>
      <c r="M65" s="24"/>
      <c r="N65" s="24"/>
      <c r="O65" s="13" t="s">
        <v>78</v>
      </c>
      <c r="P65" s="73">
        <v>60</v>
      </c>
      <c r="Q65" s="73" t="s">
        <v>76</v>
      </c>
      <c r="R65" s="73"/>
      <c r="S65" s="73" t="s">
        <v>76</v>
      </c>
      <c r="T65" s="73"/>
      <c r="U65" s="73" t="s">
        <v>76</v>
      </c>
      <c r="V65" s="24"/>
      <c r="W65" s="51" t="s">
        <v>3329</v>
      </c>
      <c r="X65" s="17" t="s">
        <v>542</v>
      </c>
      <c r="Y65" s="16">
        <v>9262655055</v>
      </c>
    </row>
    <row r="66" spans="1:25" s="19" customFormat="1" ht="20.25" customHeight="1">
      <c r="A66" s="73">
        <v>63</v>
      </c>
      <c r="B66" s="12" t="s">
        <v>77</v>
      </c>
      <c r="C66" s="22" t="s">
        <v>543</v>
      </c>
      <c r="D66" s="22"/>
      <c r="E66" s="12" t="s">
        <v>544</v>
      </c>
      <c r="F66" s="12" t="s">
        <v>206</v>
      </c>
      <c r="G66" s="22" t="s">
        <v>545</v>
      </c>
      <c r="H66" s="22" t="s">
        <v>546</v>
      </c>
      <c r="I66" s="97" t="s">
        <v>455</v>
      </c>
      <c r="J66" s="12" t="s">
        <v>37</v>
      </c>
      <c r="K66" s="12" t="s">
        <v>72</v>
      </c>
      <c r="L66" s="24" t="s">
        <v>45</v>
      </c>
      <c r="M66" s="24"/>
      <c r="N66" s="24"/>
      <c r="O66" s="13" t="s">
        <v>81</v>
      </c>
      <c r="P66" s="73">
        <v>77</v>
      </c>
      <c r="Q66" s="73" t="s">
        <v>76</v>
      </c>
      <c r="R66" s="73"/>
      <c r="S66" s="73" t="s">
        <v>76</v>
      </c>
      <c r="T66" s="73"/>
      <c r="U66" s="73" t="s">
        <v>76</v>
      </c>
      <c r="V66" s="24"/>
      <c r="W66" s="51" t="s">
        <v>3330</v>
      </c>
      <c r="X66" s="17" t="s">
        <v>547</v>
      </c>
      <c r="Y66" s="16">
        <v>8219678164</v>
      </c>
    </row>
    <row r="67" spans="1:25" ht="20.25" customHeight="1">
      <c r="A67" s="73">
        <v>64</v>
      </c>
      <c r="B67" s="12" t="s">
        <v>77</v>
      </c>
      <c r="C67" s="21" t="s">
        <v>548</v>
      </c>
      <c r="D67" s="21"/>
      <c r="E67" s="21" t="s">
        <v>98</v>
      </c>
      <c r="F67" s="12" t="s">
        <v>206</v>
      </c>
      <c r="G67" s="21" t="s">
        <v>80</v>
      </c>
      <c r="H67" s="21" t="s">
        <v>398</v>
      </c>
      <c r="I67" s="97" t="s">
        <v>456</v>
      </c>
      <c r="J67" s="12" t="s">
        <v>19</v>
      </c>
      <c r="K67" s="21" t="s">
        <v>72</v>
      </c>
      <c r="L67" s="24" t="s">
        <v>45</v>
      </c>
      <c r="M67" s="16"/>
      <c r="N67" s="16"/>
      <c r="O67" s="86" t="s">
        <v>78</v>
      </c>
      <c r="P67" s="73">
        <v>84</v>
      </c>
      <c r="Q67" s="73" t="s">
        <v>76</v>
      </c>
      <c r="R67" s="23"/>
      <c r="S67" s="73" t="s">
        <v>76</v>
      </c>
      <c r="T67" s="23"/>
      <c r="U67" s="73" t="s">
        <v>76</v>
      </c>
      <c r="V67" s="16"/>
      <c r="W67" s="51" t="s">
        <v>3331</v>
      </c>
      <c r="X67" s="17" t="s">
        <v>3234</v>
      </c>
      <c r="Y67" s="16">
        <v>7807898114</v>
      </c>
    </row>
    <row r="68" spans="1:25" ht="20.25" customHeight="1">
      <c r="A68" s="73">
        <v>65</v>
      </c>
      <c r="B68" s="12" t="s">
        <v>128</v>
      </c>
      <c r="C68" s="12" t="s">
        <v>549</v>
      </c>
      <c r="D68" s="12"/>
      <c r="E68" s="12"/>
      <c r="F68" s="12" t="s">
        <v>263</v>
      </c>
      <c r="G68" s="12" t="s">
        <v>150</v>
      </c>
      <c r="H68" s="12" t="s">
        <v>550</v>
      </c>
      <c r="I68" s="97" t="s">
        <v>457</v>
      </c>
      <c r="J68" s="12" t="s">
        <v>19</v>
      </c>
      <c r="K68" s="12" t="s">
        <v>75</v>
      </c>
      <c r="L68" s="24" t="s">
        <v>45</v>
      </c>
      <c r="M68" s="24"/>
      <c r="N68" s="24"/>
      <c r="O68" s="13" t="s">
        <v>78</v>
      </c>
      <c r="P68" s="73">
        <v>70</v>
      </c>
      <c r="Q68" s="73" t="s">
        <v>76</v>
      </c>
      <c r="R68" s="73"/>
      <c r="S68" s="73" t="s">
        <v>76</v>
      </c>
      <c r="T68" s="73"/>
      <c r="U68" s="73" t="s">
        <v>76</v>
      </c>
      <c r="V68" s="24"/>
      <c r="W68" s="51" t="s">
        <v>3332</v>
      </c>
      <c r="X68" s="17" t="s">
        <v>551</v>
      </c>
      <c r="Y68" s="16">
        <v>7876436313</v>
      </c>
    </row>
    <row r="69" spans="1:25" ht="20.25" customHeight="1">
      <c r="A69" s="73">
        <v>66</v>
      </c>
      <c r="B69" s="12" t="s">
        <v>128</v>
      </c>
      <c r="C69" s="21" t="s">
        <v>305</v>
      </c>
      <c r="D69" s="21"/>
      <c r="E69" s="12" t="s">
        <v>552</v>
      </c>
      <c r="F69" s="12" t="s">
        <v>263</v>
      </c>
      <c r="G69" s="12" t="s">
        <v>553</v>
      </c>
      <c r="H69" s="12" t="s">
        <v>554</v>
      </c>
      <c r="I69" s="97" t="s">
        <v>458</v>
      </c>
      <c r="J69" s="12" t="s">
        <v>19</v>
      </c>
      <c r="K69" s="12" t="s">
        <v>72</v>
      </c>
      <c r="L69" s="24" t="s">
        <v>45</v>
      </c>
      <c r="M69" s="16"/>
      <c r="N69" s="16"/>
      <c r="O69" s="71" t="s">
        <v>81</v>
      </c>
      <c r="P69" s="73">
        <v>70</v>
      </c>
      <c r="Q69" s="73" t="s">
        <v>76</v>
      </c>
      <c r="R69" s="23"/>
      <c r="S69" s="73" t="s">
        <v>76</v>
      </c>
      <c r="T69" s="23"/>
      <c r="U69" s="73" t="s">
        <v>76</v>
      </c>
      <c r="V69" s="16"/>
      <c r="W69" s="51" t="s">
        <v>3333</v>
      </c>
      <c r="X69" s="17" t="s">
        <v>3232</v>
      </c>
      <c r="Y69" s="16">
        <v>8627830654</v>
      </c>
    </row>
    <row r="70" spans="1:25" s="19" customFormat="1" ht="20.25" customHeight="1">
      <c r="A70" s="73">
        <v>67</v>
      </c>
      <c r="B70" s="12" t="s">
        <v>128</v>
      </c>
      <c r="C70" s="12" t="s">
        <v>555</v>
      </c>
      <c r="D70" s="12"/>
      <c r="E70" s="12" t="s">
        <v>552</v>
      </c>
      <c r="F70" s="12" t="s">
        <v>263</v>
      </c>
      <c r="G70" s="12" t="s">
        <v>553</v>
      </c>
      <c r="H70" s="12" t="s">
        <v>554</v>
      </c>
      <c r="I70" s="97" t="s">
        <v>459</v>
      </c>
      <c r="J70" s="12" t="s">
        <v>19</v>
      </c>
      <c r="K70" s="12" t="s">
        <v>72</v>
      </c>
      <c r="L70" s="24" t="s">
        <v>45</v>
      </c>
      <c r="M70" s="24"/>
      <c r="N70" s="24"/>
      <c r="O70" s="86" t="s">
        <v>81</v>
      </c>
      <c r="P70" s="73">
        <v>65</v>
      </c>
      <c r="Q70" s="73" t="s">
        <v>76</v>
      </c>
      <c r="R70" s="73"/>
      <c r="S70" s="73" t="s">
        <v>76</v>
      </c>
      <c r="T70" s="73"/>
      <c r="U70" s="73" t="s">
        <v>76</v>
      </c>
      <c r="V70" s="24"/>
      <c r="W70" s="51" t="s">
        <v>3334</v>
      </c>
      <c r="X70" s="17" t="s">
        <v>3230</v>
      </c>
      <c r="Y70" s="16">
        <v>9816030654</v>
      </c>
    </row>
    <row r="71" spans="1:25" ht="20.25" customHeight="1">
      <c r="A71" s="73">
        <v>68</v>
      </c>
      <c r="B71" s="12" t="s">
        <v>128</v>
      </c>
      <c r="C71" s="12" t="s">
        <v>556</v>
      </c>
      <c r="D71" s="12"/>
      <c r="E71" s="12"/>
      <c r="F71" s="12" t="s">
        <v>263</v>
      </c>
      <c r="G71" s="12" t="s">
        <v>557</v>
      </c>
      <c r="H71" s="12" t="s">
        <v>558</v>
      </c>
      <c r="I71" s="97" t="s">
        <v>460</v>
      </c>
      <c r="J71" s="12" t="s">
        <v>19</v>
      </c>
      <c r="K71" s="12" t="s">
        <v>75</v>
      </c>
      <c r="L71" s="24" t="s">
        <v>45</v>
      </c>
      <c r="M71" s="24"/>
      <c r="N71" s="24"/>
      <c r="O71" s="13" t="s">
        <v>78</v>
      </c>
      <c r="P71" s="73">
        <v>64.8</v>
      </c>
      <c r="Q71" s="73" t="s">
        <v>76</v>
      </c>
      <c r="R71" s="73"/>
      <c r="S71" s="73" t="s">
        <v>76</v>
      </c>
      <c r="T71" s="73"/>
      <c r="U71" s="73" t="s">
        <v>76</v>
      </c>
      <c r="V71" s="24"/>
      <c r="W71" s="51" t="s">
        <v>3335</v>
      </c>
      <c r="X71" s="17" t="s">
        <v>559</v>
      </c>
      <c r="Y71" s="16">
        <v>7018663584</v>
      </c>
    </row>
    <row r="72" spans="1:25" ht="20.25" customHeight="1">
      <c r="A72" s="73">
        <v>69</v>
      </c>
      <c r="B72" s="12" t="s">
        <v>128</v>
      </c>
      <c r="C72" s="12" t="s">
        <v>560</v>
      </c>
      <c r="D72" s="12"/>
      <c r="E72" s="12"/>
      <c r="F72" s="12" t="s">
        <v>263</v>
      </c>
      <c r="G72" s="12" t="s">
        <v>561</v>
      </c>
      <c r="H72" s="12" t="s">
        <v>562</v>
      </c>
      <c r="I72" s="97" t="s">
        <v>461</v>
      </c>
      <c r="J72" s="12" t="s">
        <v>19</v>
      </c>
      <c r="K72" s="12" t="s">
        <v>72</v>
      </c>
      <c r="L72" s="24" t="s">
        <v>45</v>
      </c>
      <c r="M72" s="24"/>
      <c r="N72" s="24"/>
      <c r="O72" s="13" t="s">
        <v>81</v>
      </c>
      <c r="P72" s="73">
        <v>62</v>
      </c>
      <c r="Q72" s="73" t="s">
        <v>76</v>
      </c>
      <c r="R72" s="73"/>
      <c r="S72" s="73" t="s">
        <v>76</v>
      </c>
      <c r="T72" s="73"/>
      <c r="U72" s="73" t="s">
        <v>76</v>
      </c>
      <c r="V72" s="24"/>
      <c r="W72" s="51" t="s">
        <v>3336</v>
      </c>
      <c r="X72" s="17" t="s">
        <v>563</v>
      </c>
      <c r="Y72" s="16">
        <v>8278844151</v>
      </c>
    </row>
    <row r="73" spans="1:25" ht="20.25" customHeight="1">
      <c r="A73" s="73">
        <v>70</v>
      </c>
      <c r="B73" s="12" t="s">
        <v>128</v>
      </c>
      <c r="C73" s="12" t="s">
        <v>564</v>
      </c>
      <c r="D73" s="21"/>
      <c r="E73" s="21"/>
      <c r="F73" s="12" t="s">
        <v>263</v>
      </c>
      <c r="G73" s="12" t="s">
        <v>565</v>
      </c>
      <c r="H73" s="12" t="s">
        <v>566</v>
      </c>
      <c r="I73" s="97" t="s">
        <v>462</v>
      </c>
      <c r="J73" s="12" t="s">
        <v>19</v>
      </c>
      <c r="K73" s="21" t="s">
        <v>74</v>
      </c>
      <c r="L73" s="24" t="s">
        <v>45</v>
      </c>
      <c r="M73" s="16"/>
      <c r="N73" s="16"/>
      <c r="O73" s="71" t="s">
        <v>81</v>
      </c>
      <c r="P73" s="73">
        <v>82</v>
      </c>
      <c r="Q73" s="73" t="s">
        <v>76</v>
      </c>
      <c r="R73" s="23"/>
      <c r="S73" s="73" t="s">
        <v>76</v>
      </c>
      <c r="T73" s="23"/>
      <c r="U73" s="73" t="s">
        <v>76</v>
      </c>
      <c r="V73" s="16"/>
      <c r="W73" s="51" t="s">
        <v>3337</v>
      </c>
      <c r="X73" s="17" t="s">
        <v>567</v>
      </c>
      <c r="Y73" s="16">
        <v>7807411224</v>
      </c>
    </row>
    <row r="74" spans="1:25" ht="20.25" customHeight="1">
      <c r="A74" s="73">
        <v>71</v>
      </c>
      <c r="B74" s="12" t="s">
        <v>128</v>
      </c>
      <c r="C74" s="12" t="s">
        <v>568</v>
      </c>
      <c r="D74" s="21"/>
      <c r="E74" s="12"/>
      <c r="F74" s="12" t="s">
        <v>206</v>
      </c>
      <c r="G74" s="12" t="s">
        <v>569</v>
      </c>
      <c r="H74" s="12" t="s">
        <v>570</v>
      </c>
      <c r="I74" s="97" t="s">
        <v>463</v>
      </c>
      <c r="J74" s="12" t="s">
        <v>19</v>
      </c>
      <c r="K74" s="12" t="s">
        <v>72</v>
      </c>
      <c r="L74" s="24" t="s">
        <v>45</v>
      </c>
      <c r="M74" s="16"/>
      <c r="N74" s="16"/>
      <c r="O74" s="13" t="s">
        <v>81</v>
      </c>
      <c r="P74" s="73">
        <v>82</v>
      </c>
      <c r="Q74" s="73" t="s">
        <v>76</v>
      </c>
      <c r="R74" s="23"/>
      <c r="S74" s="73" t="s">
        <v>76</v>
      </c>
      <c r="T74" s="23"/>
      <c r="U74" s="73" t="s">
        <v>76</v>
      </c>
      <c r="V74" s="16"/>
      <c r="W74" s="51" t="s">
        <v>3338</v>
      </c>
      <c r="X74" s="17" t="s">
        <v>571</v>
      </c>
      <c r="Y74" s="16">
        <v>7876649578</v>
      </c>
    </row>
    <row r="75" spans="1:25" ht="20.25" customHeight="1">
      <c r="A75" s="73">
        <v>72</v>
      </c>
      <c r="B75" s="12" t="s">
        <v>128</v>
      </c>
      <c r="C75" s="12" t="s">
        <v>572</v>
      </c>
      <c r="D75" s="21"/>
      <c r="E75" s="12" t="s">
        <v>309</v>
      </c>
      <c r="F75" s="12" t="s">
        <v>263</v>
      </c>
      <c r="G75" s="12" t="s">
        <v>174</v>
      </c>
      <c r="H75" s="12" t="s">
        <v>573</v>
      </c>
      <c r="I75" s="97" t="s">
        <v>464</v>
      </c>
      <c r="J75" s="12" t="s">
        <v>19</v>
      </c>
      <c r="K75" s="12" t="s">
        <v>72</v>
      </c>
      <c r="L75" s="24" t="s">
        <v>45</v>
      </c>
      <c r="M75" s="16"/>
      <c r="N75" s="16"/>
      <c r="O75" s="13" t="s">
        <v>81</v>
      </c>
      <c r="P75" s="73">
        <v>88</v>
      </c>
      <c r="Q75" s="73" t="s">
        <v>76</v>
      </c>
      <c r="R75" s="23"/>
      <c r="S75" s="73" t="s">
        <v>76</v>
      </c>
      <c r="T75" s="23"/>
      <c r="U75" s="73" t="s">
        <v>76</v>
      </c>
      <c r="V75" s="16"/>
      <c r="W75" s="51" t="s">
        <v>3339</v>
      </c>
      <c r="X75" s="17" t="s">
        <v>574</v>
      </c>
      <c r="Y75" s="16">
        <v>9318810761</v>
      </c>
    </row>
    <row r="76" spans="1:25" ht="20.25" customHeight="1">
      <c r="A76" s="73">
        <v>73</v>
      </c>
      <c r="B76" s="12" t="s">
        <v>128</v>
      </c>
      <c r="C76" s="12" t="s">
        <v>575</v>
      </c>
      <c r="D76" s="12"/>
      <c r="E76" s="12" t="s">
        <v>98</v>
      </c>
      <c r="F76" s="12" t="s">
        <v>206</v>
      </c>
      <c r="G76" s="12" t="s">
        <v>576</v>
      </c>
      <c r="H76" s="12" t="s">
        <v>246</v>
      </c>
      <c r="I76" s="97" t="s">
        <v>465</v>
      </c>
      <c r="J76" s="12" t="s">
        <v>19</v>
      </c>
      <c r="K76" s="12" t="s">
        <v>72</v>
      </c>
      <c r="L76" s="24" t="s">
        <v>45</v>
      </c>
      <c r="M76" s="24"/>
      <c r="N76" s="24"/>
      <c r="O76" s="13" t="s">
        <v>81</v>
      </c>
      <c r="P76" s="73">
        <v>85</v>
      </c>
      <c r="Q76" s="73" t="s">
        <v>76</v>
      </c>
      <c r="R76" s="73"/>
      <c r="S76" s="73" t="s">
        <v>76</v>
      </c>
      <c r="T76" s="73"/>
      <c r="U76" s="73" t="s">
        <v>76</v>
      </c>
      <c r="V76" s="24"/>
      <c r="W76" s="51" t="s">
        <v>3340</v>
      </c>
      <c r="X76" s="17" t="s">
        <v>577</v>
      </c>
      <c r="Y76" s="16">
        <v>8278716527</v>
      </c>
    </row>
    <row r="77" spans="1:25" ht="20.25" customHeight="1">
      <c r="A77" s="73">
        <v>74</v>
      </c>
      <c r="B77" s="12" t="s">
        <v>128</v>
      </c>
      <c r="C77" s="12" t="s">
        <v>578</v>
      </c>
      <c r="D77" s="21"/>
      <c r="E77" s="12" t="s">
        <v>579</v>
      </c>
      <c r="F77" s="12" t="s">
        <v>263</v>
      </c>
      <c r="G77" s="12" t="s">
        <v>580</v>
      </c>
      <c r="H77" s="12" t="s">
        <v>368</v>
      </c>
      <c r="I77" s="97" t="s">
        <v>466</v>
      </c>
      <c r="J77" s="12" t="s">
        <v>19</v>
      </c>
      <c r="K77" s="12" t="s">
        <v>72</v>
      </c>
      <c r="L77" s="24" t="s">
        <v>45</v>
      </c>
      <c r="M77" s="16"/>
      <c r="N77" s="16"/>
      <c r="O77" s="13" t="s">
        <v>81</v>
      </c>
      <c r="P77" s="73">
        <v>82</v>
      </c>
      <c r="Q77" s="73" t="s">
        <v>76</v>
      </c>
      <c r="R77" s="23"/>
      <c r="S77" s="73" t="s">
        <v>76</v>
      </c>
      <c r="T77" s="23"/>
      <c r="U77" s="73" t="s">
        <v>76</v>
      </c>
      <c r="V77" s="16"/>
      <c r="W77" s="51" t="s">
        <v>3341</v>
      </c>
      <c r="X77" s="17" t="s">
        <v>581</v>
      </c>
      <c r="Y77" s="16">
        <v>6230621835</v>
      </c>
    </row>
    <row r="78" spans="1:25" ht="20.25" customHeight="1">
      <c r="A78" s="73">
        <v>75</v>
      </c>
      <c r="B78" s="12" t="s">
        <v>77</v>
      </c>
      <c r="C78" s="22" t="s">
        <v>531</v>
      </c>
      <c r="D78" s="22"/>
      <c r="E78" s="12" t="s">
        <v>239</v>
      </c>
      <c r="F78" s="12" t="s">
        <v>263</v>
      </c>
      <c r="G78" s="12" t="s">
        <v>582</v>
      </c>
      <c r="H78" s="22" t="s">
        <v>583</v>
      </c>
      <c r="I78" s="97" t="s">
        <v>467</v>
      </c>
      <c r="J78" s="12" t="s">
        <v>19</v>
      </c>
      <c r="K78" s="12" t="s">
        <v>72</v>
      </c>
      <c r="L78" s="24" t="s">
        <v>45</v>
      </c>
      <c r="M78" s="24"/>
      <c r="N78" s="24"/>
      <c r="O78" s="13" t="s">
        <v>81</v>
      </c>
      <c r="P78" s="73">
        <v>60</v>
      </c>
      <c r="Q78" s="73" t="s">
        <v>76</v>
      </c>
      <c r="R78" s="73"/>
      <c r="S78" s="73" t="s">
        <v>76</v>
      </c>
      <c r="T78" s="73"/>
      <c r="U78" s="73" t="s">
        <v>76</v>
      </c>
      <c r="V78" s="24"/>
      <c r="W78" s="51" t="s">
        <v>3342</v>
      </c>
      <c r="X78" s="17" t="s">
        <v>584</v>
      </c>
      <c r="Y78" s="16">
        <v>8091179223</v>
      </c>
    </row>
    <row r="79" spans="1:25" ht="20.25" customHeight="1">
      <c r="A79" s="73">
        <v>76</v>
      </c>
      <c r="B79" s="12" t="s">
        <v>77</v>
      </c>
      <c r="C79" s="12" t="s">
        <v>144</v>
      </c>
      <c r="D79" s="21"/>
      <c r="E79" s="12" t="s">
        <v>585</v>
      </c>
      <c r="F79" s="12" t="s">
        <v>263</v>
      </c>
      <c r="G79" s="12" t="s">
        <v>586</v>
      </c>
      <c r="H79" s="12" t="s">
        <v>587</v>
      </c>
      <c r="I79" s="97" t="s">
        <v>468</v>
      </c>
      <c r="J79" s="12" t="s">
        <v>18</v>
      </c>
      <c r="K79" s="12" t="s">
        <v>72</v>
      </c>
      <c r="L79" s="24" t="s">
        <v>45</v>
      </c>
      <c r="M79" s="16"/>
      <c r="N79" s="16"/>
      <c r="O79" s="13" t="s">
        <v>81</v>
      </c>
      <c r="P79" s="73">
        <v>84</v>
      </c>
      <c r="Q79" s="73" t="s">
        <v>76</v>
      </c>
      <c r="R79" s="23"/>
      <c r="S79" s="73" t="s">
        <v>76</v>
      </c>
      <c r="T79" s="23"/>
      <c r="U79" s="73" t="s">
        <v>76</v>
      </c>
      <c r="V79" s="16"/>
      <c r="W79" s="51" t="s">
        <v>3343</v>
      </c>
      <c r="X79" s="17" t="s">
        <v>588</v>
      </c>
      <c r="Y79" s="16">
        <v>6230838827</v>
      </c>
    </row>
    <row r="80" spans="1:25" ht="20.25" customHeight="1">
      <c r="A80" s="73">
        <v>77</v>
      </c>
      <c r="B80" s="12" t="s">
        <v>128</v>
      </c>
      <c r="C80" s="22" t="s">
        <v>589</v>
      </c>
      <c r="D80" s="22"/>
      <c r="E80" s="12" t="s">
        <v>330</v>
      </c>
      <c r="F80" s="12" t="s">
        <v>263</v>
      </c>
      <c r="G80" s="22" t="s">
        <v>590</v>
      </c>
      <c r="H80" s="22" t="s">
        <v>591</v>
      </c>
      <c r="I80" s="97" t="s">
        <v>469</v>
      </c>
      <c r="J80" s="12" t="s">
        <v>19</v>
      </c>
      <c r="K80" s="12" t="s">
        <v>75</v>
      </c>
      <c r="L80" s="24" t="s">
        <v>45</v>
      </c>
      <c r="M80" s="24"/>
      <c r="N80" s="24"/>
      <c r="O80" s="13" t="s">
        <v>81</v>
      </c>
      <c r="P80" s="73">
        <v>82.6</v>
      </c>
      <c r="Q80" s="73" t="s">
        <v>76</v>
      </c>
      <c r="R80" s="73"/>
      <c r="S80" s="73" t="s">
        <v>76</v>
      </c>
      <c r="T80" s="73"/>
      <c r="U80" s="73" t="s">
        <v>76</v>
      </c>
      <c r="V80" s="24"/>
      <c r="W80" s="51" t="s">
        <v>3344</v>
      </c>
      <c r="X80" s="17" t="s">
        <v>592</v>
      </c>
      <c r="Y80" s="16">
        <v>9015135422</v>
      </c>
    </row>
    <row r="81" spans="1:25" s="76" customFormat="1" ht="20.25" customHeight="1">
      <c r="A81" s="73">
        <v>78</v>
      </c>
      <c r="B81" s="12" t="s">
        <v>128</v>
      </c>
      <c r="C81" s="22" t="s">
        <v>124</v>
      </c>
      <c r="D81" s="21"/>
      <c r="E81" s="12" t="s">
        <v>239</v>
      </c>
      <c r="F81" s="12" t="s">
        <v>206</v>
      </c>
      <c r="G81" s="22" t="s">
        <v>594</v>
      </c>
      <c r="H81" s="22" t="s">
        <v>593</v>
      </c>
      <c r="I81" s="97" t="s">
        <v>470</v>
      </c>
      <c r="J81" s="12" t="s">
        <v>19</v>
      </c>
      <c r="K81" s="12" t="s">
        <v>72</v>
      </c>
      <c r="L81" s="16" t="s">
        <v>45</v>
      </c>
      <c r="M81" s="16"/>
      <c r="N81" s="16"/>
      <c r="O81" s="71" t="s">
        <v>78</v>
      </c>
      <c r="P81" s="73">
        <v>70</v>
      </c>
      <c r="Q81" s="73" t="s">
        <v>76</v>
      </c>
      <c r="R81" s="23"/>
      <c r="S81" s="73" t="s">
        <v>76</v>
      </c>
      <c r="T81" s="23"/>
      <c r="U81" s="73" t="s">
        <v>76</v>
      </c>
      <c r="V81" s="16"/>
      <c r="W81" s="51" t="s">
        <v>3345</v>
      </c>
      <c r="X81" s="17" t="s">
        <v>595</v>
      </c>
      <c r="Y81" s="16">
        <v>9218398000</v>
      </c>
    </row>
    <row r="82" spans="1:25" ht="20.25" customHeight="1">
      <c r="A82" s="73">
        <v>79</v>
      </c>
      <c r="B82" s="29" t="s">
        <v>128</v>
      </c>
      <c r="C82" s="52" t="s">
        <v>596</v>
      </c>
      <c r="D82" s="52"/>
      <c r="E82" s="29" t="s">
        <v>597</v>
      </c>
      <c r="F82" s="29" t="s">
        <v>263</v>
      </c>
      <c r="G82" s="29" t="s">
        <v>598</v>
      </c>
      <c r="H82" s="29" t="s">
        <v>599</v>
      </c>
      <c r="I82" s="97" t="s">
        <v>471</v>
      </c>
      <c r="J82" s="29" t="s">
        <v>37</v>
      </c>
      <c r="K82" s="29" t="s">
        <v>72</v>
      </c>
      <c r="L82" s="30" t="s">
        <v>45</v>
      </c>
      <c r="M82" s="33"/>
      <c r="N82" s="33"/>
      <c r="O82" s="72" t="s">
        <v>78</v>
      </c>
      <c r="P82" s="31">
        <f>353/5</f>
        <v>70.599999999999994</v>
      </c>
      <c r="Q82" s="31" t="s">
        <v>76</v>
      </c>
      <c r="R82" s="59"/>
      <c r="S82" s="31" t="s">
        <v>76</v>
      </c>
      <c r="T82" s="59"/>
      <c r="U82" s="31" t="s">
        <v>76</v>
      </c>
      <c r="V82" s="33"/>
      <c r="W82" s="53" t="s">
        <v>3346</v>
      </c>
      <c r="X82" s="32" t="s">
        <v>600</v>
      </c>
      <c r="Y82" s="33">
        <v>7876036457</v>
      </c>
    </row>
    <row r="83" spans="1:25" ht="20.25" customHeight="1">
      <c r="A83" s="73">
        <v>80</v>
      </c>
      <c r="B83" s="12" t="s">
        <v>77</v>
      </c>
      <c r="C83" s="22" t="s">
        <v>323</v>
      </c>
      <c r="D83" s="22"/>
      <c r="E83" s="12"/>
      <c r="F83" s="12" t="s">
        <v>205</v>
      </c>
      <c r="G83" s="22" t="s">
        <v>160</v>
      </c>
      <c r="H83" s="22" t="s">
        <v>601</v>
      </c>
      <c r="I83" s="97" t="s">
        <v>472</v>
      </c>
      <c r="J83" s="12" t="s">
        <v>19</v>
      </c>
      <c r="K83" s="12" t="s">
        <v>72</v>
      </c>
      <c r="L83" s="24" t="s">
        <v>45</v>
      </c>
      <c r="M83" s="24"/>
      <c r="N83" s="24"/>
      <c r="O83" s="13" t="s">
        <v>78</v>
      </c>
      <c r="P83" s="73">
        <f>396/5</f>
        <v>79.2</v>
      </c>
      <c r="Q83" s="73" t="s">
        <v>76</v>
      </c>
      <c r="R83" s="73"/>
      <c r="S83" s="73" t="s">
        <v>76</v>
      </c>
      <c r="T83" s="73"/>
      <c r="U83" s="73" t="s">
        <v>76</v>
      </c>
      <c r="V83" s="24"/>
      <c r="W83" s="51" t="s">
        <v>3347</v>
      </c>
      <c r="X83" s="17" t="s">
        <v>602</v>
      </c>
      <c r="Y83" s="16">
        <v>9805760097</v>
      </c>
    </row>
    <row r="84" spans="1:25" ht="20.25" customHeight="1">
      <c r="A84" s="73">
        <v>81</v>
      </c>
      <c r="B84" s="12" t="s">
        <v>128</v>
      </c>
      <c r="C84" s="12" t="s">
        <v>603</v>
      </c>
      <c r="D84" s="12"/>
      <c r="E84" s="12" t="s">
        <v>604</v>
      </c>
      <c r="F84" s="12" t="s">
        <v>206</v>
      </c>
      <c r="G84" s="12" t="s">
        <v>160</v>
      </c>
      <c r="H84" s="12" t="s">
        <v>317</v>
      </c>
      <c r="I84" s="97" t="s">
        <v>473</v>
      </c>
      <c r="J84" s="12" t="s">
        <v>19</v>
      </c>
      <c r="K84" s="12" t="s">
        <v>74</v>
      </c>
      <c r="L84" s="24" t="s">
        <v>45</v>
      </c>
      <c r="M84" s="24"/>
      <c r="N84" s="24"/>
      <c r="O84" s="86" t="s">
        <v>78</v>
      </c>
      <c r="P84" s="73">
        <v>61</v>
      </c>
      <c r="Q84" s="73" t="s">
        <v>76</v>
      </c>
      <c r="R84" s="73"/>
      <c r="S84" s="73" t="s">
        <v>76</v>
      </c>
      <c r="T84" s="73"/>
      <c r="U84" s="73" t="s">
        <v>76</v>
      </c>
      <c r="V84" s="24"/>
      <c r="W84" s="51" t="s">
        <v>3348</v>
      </c>
      <c r="X84" s="17" t="s">
        <v>605</v>
      </c>
      <c r="Y84" s="16">
        <v>9805312672</v>
      </c>
    </row>
    <row r="85" spans="1:25" ht="20.25" customHeight="1">
      <c r="A85" s="73">
        <v>82</v>
      </c>
      <c r="B85" s="12" t="s">
        <v>128</v>
      </c>
      <c r="C85" s="21" t="s">
        <v>753</v>
      </c>
      <c r="D85" s="21"/>
      <c r="E85" s="12" t="s">
        <v>754</v>
      </c>
      <c r="F85" s="12" t="s">
        <v>206</v>
      </c>
      <c r="G85" s="21" t="s">
        <v>755</v>
      </c>
      <c r="H85" s="21" t="s">
        <v>3256</v>
      </c>
      <c r="I85" s="97" t="s">
        <v>474</v>
      </c>
      <c r="J85" s="12" t="s">
        <v>497</v>
      </c>
      <c r="K85" s="12" t="s">
        <v>72</v>
      </c>
      <c r="L85" s="16" t="s">
        <v>45</v>
      </c>
      <c r="M85" s="16"/>
      <c r="N85" s="16"/>
      <c r="O85" s="71" t="s">
        <v>78</v>
      </c>
      <c r="P85" s="73">
        <v>88.25</v>
      </c>
      <c r="Q85" s="73" t="s">
        <v>76</v>
      </c>
      <c r="R85" s="23"/>
      <c r="S85" s="73" t="s">
        <v>76</v>
      </c>
      <c r="T85" s="23"/>
      <c r="U85" s="73" t="s">
        <v>76</v>
      </c>
      <c r="V85" s="16"/>
      <c r="W85" s="51" t="s">
        <v>3349</v>
      </c>
      <c r="X85" s="17"/>
      <c r="Y85" s="16">
        <v>9805524601</v>
      </c>
    </row>
    <row r="86" spans="1:25" ht="20.25" customHeight="1">
      <c r="A86" s="73">
        <v>83</v>
      </c>
      <c r="B86" s="12" t="s">
        <v>128</v>
      </c>
      <c r="C86" s="12" t="s">
        <v>606</v>
      </c>
      <c r="D86" s="12"/>
      <c r="E86" s="12" t="s">
        <v>607</v>
      </c>
      <c r="F86" s="12" t="s">
        <v>263</v>
      </c>
      <c r="G86" s="12" t="s">
        <v>608</v>
      </c>
      <c r="H86" s="12" t="s">
        <v>609</v>
      </c>
      <c r="I86" s="97" t="s">
        <v>475</v>
      </c>
      <c r="J86" s="12" t="s">
        <v>18</v>
      </c>
      <c r="K86" s="12" t="s">
        <v>72</v>
      </c>
      <c r="L86" s="24" t="s">
        <v>45</v>
      </c>
      <c r="M86" s="24"/>
      <c r="N86" s="24"/>
      <c r="O86" s="13" t="s">
        <v>81</v>
      </c>
      <c r="P86" s="73">
        <v>81</v>
      </c>
      <c r="Q86" s="73" t="s">
        <v>76</v>
      </c>
      <c r="R86" s="73"/>
      <c r="S86" s="73" t="s">
        <v>76</v>
      </c>
      <c r="T86" s="73"/>
      <c r="U86" s="73" t="s">
        <v>76</v>
      </c>
      <c r="V86" s="24"/>
      <c r="W86" s="51" t="s">
        <v>3350</v>
      </c>
      <c r="X86" s="34" t="s">
        <v>610</v>
      </c>
      <c r="Y86" s="16">
        <v>7015414149</v>
      </c>
    </row>
    <row r="87" spans="1:25" ht="20.25" customHeight="1">
      <c r="A87" s="73">
        <v>84</v>
      </c>
      <c r="B87" s="12" t="s">
        <v>128</v>
      </c>
      <c r="C87" s="22" t="s">
        <v>443</v>
      </c>
      <c r="D87" s="22"/>
      <c r="E87" s="12" t="s">
        <v>97</v>
      </c>
      <c r="F87" s="12" t="s">
        <v>263</v>
      </c>
      <c r="G87" s="22" t="s">
        <v>142</v>
      </c>
      <c r="H87" s="22" t="s">
        <v>611</v>
      </c>
      <c r="I87" s="97" t="s">
        <v>476</v>
      </c>
      <c r="J87" s="12" t="s">
        <v>19</v>
      </c>
      <c r="K87" s="12" t="s">
        <v>75</v>
      </c>
      <c r="L87" s="24" t="s">
        <v>45</v>
      </c>
      <c r="M87" s="24"/>
      <c r="N87" s="24"/>
      <c r="O87" s="13" t="s">
        <v>81</v>
      </c>
      <c r="P87" s="73">
        <f>328/5</f>
        <v>65.599999999999994</v>
      </c>
      <c r="Q87" s="73" t="s">
        <v>76</v>
      </c>
      <c r="R87" s="73"/>
      <c r="S87" s="73" t="s">
        <v>76</v>
      </c>
      <c r="T87" s="73"/>
      <c r="U87" s="73" t="s">
        <v>76</v>
      </c>
      <c r="V87" s="24"/>
      <c r="W87" s="51" t="s">
        <v>3351</v>
      </c>
      <c r="X87" s="34" t="s">
        <v>3266</v>
      </c>
      <c r="Y87" s="16">
        <v>8629070833</v>
      </c>
    </row>
    <row r="88" spans="1:25" ht="20.25" customHeight="1">
      <c r="A88" s="73">
        <v>85</v>
      </c>
      <c r="B88" s="12" t="s">
        <v>128</v>
      </c>
      <c r="C88" s="12" t="s">
        <v>612</v>
      </c>
      <c r="D88" s="12"/>
      <c r="E88" s="12" t="s">
        <v>97</v>
      </c>
      <c r="F88" s="12" t="s">
        <v>263</v>
      </c>
      <c r="G88" s="12" t="s">
        <v>613</v>
      </c>
      <c r="H88" s="12" t="s">
        <v>614</v>
      </c>
      <c r="I88" s="97" t="s">
        <v>477</v>
      </c>
      <c r="J88" s="12" t="s">
        <v>14</v>
      </c>
      <c r="K88" s="12" t="s">
        <v>74</v>
      </c>
      <c r="L88" s="24" t="s">
        <v>45</v>
      </c>
      <c r="M88" s="24"/>
      <c r="N88" s="24"/>
      <c r="O88" s="86" t="s">
        <v>78</v>
      </c>
      <c r="P88" s="73">
        <v>70</v>
      </c>
      <c r="Q88" s="73" t="s">
        <v>76</v>
      </c>
      <c r="R88" s="73"/>
      <c r="S88" s="73" t="s">
        <v>76</v>
      </c>
      <c r="T88" s="73"/>
      <c r="U88" s="73" t="s">
        <v>76</v>
      </c>
      <c r="V88" s="24"/>
      <c r="W88" s="51" t="s">
        <v>3352</v>
      </c>
      <c r="X88" s="34" t="s">
        <v>3231</v>
      </c>
      <c r="Y88" s="16">
        <v>6205527239</v>
      </c>
    </row>
    <row r="89" spans="1:25" ht="20.25" customHeight="1">
      <c r="A89" s="73">
        <v>86</v>
      </c>
      <c r="B89" s="12" t="s">
        <v>128</v>
      </c>
      <c r="C89" s="22" t="s">
        <v>615</v>
      </c>
      <c r="D89" s="22"/>
      <c r="E89" s="12" t="s">
        <v>616</v>
      </c>
      <c r="F89" s="12" t="s">
        <v>206</v>
      </c>
      <c r="G89" s="22" t="s">
        <v>613</v>
      </c>
      <c r="H89" s="22" t="s">
        <v>617</v>
      </c>
      <c r="I89" s="97" t="s">
        <v>478</v>
      </c>
      <c r="J89" s="12" t="s">
        <v>37</v>
      </c>
      <c r="K89" s="12" t="s">
        <v>74</v>
      </c>
      <c r="L89" s="24" t="s">
        <v>45</v>
      </c>
      <c r="M89" s="24"/>
      <c r="N89" s="24"/>
      <c r="O89" s="86" t="s">
        <v>78</v>
      </c>
      <c r="P89" s="73">
        <v>75</v>
      </c>
      <c r="Q89" s="73" t="s">
        <v>76</v>
      </c>
      <c r="R89" s="73"/>
      <c r="S89" s="73" t="s">
        <v>76</v>
      </c>
      <c r="T89" s="73"/>
      <c r="U89" s="73" t="s">
        <v>76</v>
      </c>
      <c r="V89" s="24"/>
      <c r="W89" s="51" t="s">
        <v>3353</v>
      </c>
      <c r="X89" s="34" t="s">
        <v>3257</v>
      </c>
      <c r="Y89" s="16">
        <v>9805102890</v>
      </c>
    </row>
    <row r="90" spans="1:25" ht="20.25" customHeight="1">
      <c r="A90" s="73">
        <v>87</v>
      </c>
      <c r="B90" s="12" t="s">
        <v>128</v>
      </c>
      <c r="C90" s="21" t="s">
        <v>618</v>
      </c>
      <c r="D90" s="21"/>
      <c r="E90" s="12"/>
      <c r="F90" s="12" t="s">
        <v>263</v>
      </c>
      <c r="G90" s="12" t="s">
        <v>613</v>
      </c>
      <c r="H90" s="12" t="s">
        <v>349</v>
      </c>
      <c r="I90" s="97" t="s">
        <v>479</v>
      </c>
      <c r="J90" s="12" t="s">
        <v>19</v>
      </c>
      <c r="K90" s="12" t="s">
        <v>75</v>
      </c>
      <c r="L90" s="24" t="s">
        <v>45</v>
      </c>
      <c r="M90" s="16"/>
      <c r="N90" s="16"/>
      <c r="O90" s="13" t="s">
        <v>81</v>
      </c>
      <c r="P90" s="73">
        <v>68.400000000000006</v>
      </c>
      <c r="Q90" s="73" t="s">
        <v>76</v>
      </c>
      <c r="R90" s="23"/>
      <c r="S90" s="73" t="s">
        <v>76</v>
      </c>
      <c r="T90" s="23"/>
      <c r="U90" s="73" t="s">
        <v>76</v>
      </c>
      <c r="V90" s="16"/>
      <c r="W90" s="51" t="s">
        <v>3354</v>
      </c>
      <c r="X90" s="34" t="s">
        <v>619</v>
      </c>
      <c r="Y90" s="16">
        <v>8988781705</v>
      </c>
    </row>
    <row r="91" spans="1:25" ht="20.25" customHeight="1">
      <c r="A91" s="73">
        <v>88</v>
      </c>
      <c r="B91" s="12" t="s">
        <v>128</v>
      </c>
      <c r="C91" s="21" t="s">
        <v>620</v>
      </c>
      <c r="D91" s="21"/>
      <c r="E91" s="12" t="s">
        <v>621</v>
      </c>
      <c r="F91" s="12" t="s">
        <v>263</v>
      </c>
      <c r="G91" s="12" t="s">
        <v>622</v>
      </c>
      <c r="H91" s="12" t="s">
        <v>623</v>
      </c>
      <c r="I91" s="97" t="s">
        <v>480</v>
      </c>
      <c r="J91" s="12" t="s">
        <v>37</v>
      </c>
      <c r="K91" s="12" t="s">
        <v>72</v>
      </c>
      <c r="L91" s="24" t="s">
        <v>45</v>
      </c>
      <c r="M91" s="16"/>
      <c r="N91" s="16"/>
      <c r="O91" s="13" t="s">
        <v>78</v>
      </c>
      <c r="P91" s="73">
        <f>460/5</f>
        <v>92</v>
      </c>
      <c r="Q91" s="73" t="s">
        <v>76</v>
      </c>
      <c r="R91" s="23"/>
      <c r="S91" s="73" t="s">
        <v>76</v>
      </c>
      <c r="T91" s="23"/>
      <c r="U91" s="73" t="s">
        <v>76</v>
      </c>
      <c r="V91" s="16"/>
      <c r="W91" s="51" t="s">
        <v>3355</v>
      </c>
      <c r="X91" s="34" t="s">
        <v>624</v>
      </c>
      <c r="Y91" s="16">
        <v>7840059410</v>
      </c>
    </row>
    <row r="92" spans="1:25" ht="20.25" customHeight="1">
      <c r="A92" s="73">
        <v>89</v>
      </c>
      <c r="B92" s="22" t="s">
        <v>77</v>
      </c>
      <c r="C92" s="22" t="s">
        <v>625</v>
      </c>
      <c r="D92" s="22"/>
      <c r="E92" s="12" t="s">
        <v>97</v>
      </c>
      <c r="F92" s="12" t="s">
        <v>263</v>
      </c>
      <c r="G92" s="22" t="s">
        <v>118</v>
      </c>
      <c r="H92" s="22" t="s">
        <v>626</v>
      </c>
      <c r="I92" s="97" t="s">
        <v>481</v>
      </c>
      <c r="J92" s="12" t="s">
        <v>19</v>
      </c>
      <c r="K92" s="12" t="s">
        <v>72</v>
      </c>
      <c r="L92" s="24" t="s">
        <v>45</v>
      </c>
      <c r="M92" s="24"/>
      <c r="N92" s="24"/>
      <c r="O92" s="13" t="s">
        <v>78</v>
      </c>
      <c r="P92" s="73">
        <v>61.8</v>
      </c>
      <c r="Q92" s="73" t="s">
        <v>76</v>
      </c>
      <c r="R92" s="73"/>
      <c r="S92" s="73" t="s">
        <v>76</v>
      </c>
      <c r="T92" s="73"/>
      <c r="U92" s="73" t="s">
        <v>76</v>
      </c>
      <c r="V92" s="24"/>
      <c r="W92" s="51" t="s">
        <v>3356</v>
      </c>
      <c r="X92" s="34" t="s">
        <v>627</v>
      </c>
      <c r="Y92" s="16">
        <v>7018615680</v>
      </c>
    </row>
    <row r="93" spans="1:25" ht="20.25" customHeight="1">
      <c r="A93" s="73">
        <v>90</v>
      </c>
      <c r="B93" s="12" t="s">
        <v>128</v>
      </c>
      <c r="C93" s="12" t="s">
        <v>628</v>
      </c>
      <c r="D93" s="12"/>
      <c r="E93" s="12" t="s">
        <v>98</v>
      </c>
      <c r="F93" s="12" t="s">
        <v>263</v>
      </c>
      <c r="G93" s="12" t="s">
        <v>629</v>
      </c>
      <c r="H93" s="12" t="s">
        <v>630</v>
      </c>
      <c r="I93" s="97" t="s">
        <v>482</v>
      </c>
      <c r="J93" s="12" t="s">
        <v>19</v>
      </c>
      <c r="K93" s="12" t="s">
        <v>72</v>
      </c>
      <c r="L93" s="24" t="s">
        <v>45</v>
      </c>
      <c r="M93" s="24"/>
      <c r="N93" s="24"/>
      <c r="O93" s="13" t="s">
        <v>78</v>
      </c>
      <c r="P93" s="73">
        <v>69</v>
      </c>
      <c r="Q93" s="73" t="s">
        <v>76</v>
      </c>
      <c r="R93" s="73"/>
      <c r="S93" s="73" t="s">
        <v>76</v>
      </c>
      <c r="T93" s="73"/>
      <c r="U93" s="73" t="s">
        <v>76</v>
      </c>
      <c r="V93" s="24"/>
      <c r="W93" s="51" t="s">
        <v>3357</v>
      </c>
      <c r="X93" s="34" t="s">
        <v>631</v>
      </c>
      <c r="Y93" s="16">
        <v>8580507590</v>
      </c>
    </row>
    <row r="94" spans="1:25" ht="20.25" customHeight="1">
      <c r="A94" s="73">
        <v>91</v>
      </c>
      <c r="B94" s="12" t="s">
        <v>128</v>
      </c>
      <c r="C94" s="12" t="s">
        <v>549</v>
      </c>
      <c r="D94" s="12"/>
      <c r="E94" s="12" t="s">
        <v>97</v>
      </c>
      <c r="F94" s="12" t="s">
        <v>263</v>
      </c>
      <c r="G94" s="12" t="s">
        <v>632</v>
      </c>
      <c r="H94" s="12" t="s">
        <v>633</v>
      </c>
      <c r="I94" s="97" t="s">
        <v>483</v>
      </c>
      <c r="J94" s="12" t="s">
        <v>14</v>
      </c>
      <c r="K94" s="12" t="s">
        <v>72</v>
      </c>
      <c r="L94" s="24" t="s">
        <v>45</v>
      </c>
      <c r="M94" s="24"/>
      <c r="N94" s="24"/>
      <c r="O94" s="13" t="s">
        <v>78</v>
      </c>
      <c r="P94" s="73">
        <f>358/5</f>
        <v>71.599999999999994</v>
      </c>
      <c r="Q94" s="73" t="s">
        <v>76</v>
      </c>
      <c r="R94" s="73"/>
      <c r="S94" s="73" t="s">
        <v>76</v>
      </c>
      <c r="T94" s="73"/>
      <c r="U94" s="73" t="s">
        <v>76</v>
      </c>
      <c r="V94" s="24"/>
      <c r="W94" s="51" t="s">
        <v>3358</v>
      </c>
      <c r="X94" s="34" t="s">
        <v>634</v>
      </c>
      <c r="Y94" s="16">
        <v>7079665925</v>
      </c>
    </row>
    <row r="95" spans="1:25" ht="20.25" customHeight="1">
      <c r="A95" s="73">
        <v>92</v>
      </c>
      <c r="B95" s="12" t="s">
        <v>128</v>
      </c>
      <c r="C95" s="21" t="s">
        <v>375</v>
      </c>
      <c r="D95" s="21"/>
      <c r="E95" s="12" t="s">
        <v>239</v>
      </c>
      <c r="F95" s="12" t="s">
        <v>263</v>
      </c>
      <c r="G95" s="12" t="s">
        <v>635</v>
      </c>
      <c r="H95" s="12" t="s">
        <v>636</v>
      </c>
      <c r="I95" s="97" t="s">
        <v>484</v>
      </c>
      <c r="J95" s="12" t="s">
        <v>20</v>
      </c>
      <c r="K95" s="12" t="s">
        <v>72</v>
      </c>
      <c r="L95" s="24" t="s">
        <v>45</v>
      </c>
      <c r="M95" s="16"/>
      <c r="N95" s="16"/>
      <c r="O95" s="13" t="s">
        <v>78</v>
      </c>
      <c r="P95" s="73">
        <f>412/5</f>
        <v>82.4</v>
      </c>
      <c r="Q95" s="73" t="s">
        <v>76</v>
      </c>
      <c r="R95" s="23"/>
      <c r="S95" s="73" t="s">
        <v>76</v>
      </c>
      <c r="T95" s="23"/>
      <c r="U95" s="73" t="s">
        <v>76</v>
      </c>
      <c r="V95" s="16"/>
      <c r="W95" s="51" t="s">
        <v>3359</v>
      </c>
      <c r="X95" s="34" t="s">
        <v>637</v>
      </c>
      <c r="Y95" s="16">
        <v>7051738078</v>
      </c>
    </row>
    <row r="96" spans="1:25" ht="20.25" customHeight="1">
      <c r="A96" s="73">
        <v>93</v>
      </c>
      <c r="B96" s="12" t="s">
        <v>128</v>
      </c>
      <c r="C96" s="12" t="s">
        <v>638</v>
      </c>
      <c r="D96" s="12"/>
      <c r="E96" s="12" t="s">
        <v>239</v>
      </c>
      <c r="F96" s="12" t="s">
        <v>206</v>
      </c>
      <c r="G96" s="12" t="s">
        <v>639</v>
      </c>
      <c r="H96" s="12" t="s">
        <v>640</v>
      </c>
      <c r="I96" s="97" t="s">
        <v>485</v>
      </c>
      <c r="J96" s="12" t="s">
        <v>19</v>
      </c>
      <c r="K96" s="12" t="s">
        <v>72</v>
      </c>
      <c r="L96" s="24" t="s">
        <v>45</v>
      </c>
      <c r="M96" s="24"/>
      <c r="N96" s="24"/>
      <c r="O96" s="13" t="s">
        <v>78</v>
      </c>
      <c r="P96" s="73">
        <f>377/5</f>
        <v>75.400000000000006</v>
      </c>
      <c r="Q96" s="73" t="s">
        <v>76</v>
      </c>
      <c r="R96" s="73"/>
      <c r="S96" s="73" t="s">
        <v>76</v>
      </c>
      <c r="T96" s="73"/>
      <c r="U96" s="73" t="s">
        <v>76</v>
      </c>
      <c r="V96" s="24"/>
      <c r="W96" s="51" t="s">
        <v>3360</v>
      </c>
      <c r="X96" s="34" t="s">
        <v>641</v>
      </c>
      <c r="Y96" s="16">
        <v>8219460780</v>
      </c>
    </row>
    <row r="97" spans="1:25" ht="20.25" customHeight="1">
      <c r="A97" s="73">
        <v>94</v>
      </c>
      <c r="B97" s="12" t="s">
        <v>128</v>
      </c>
      <c r="C97" s="22" t="s">
        <v>642</v>
      </c>
      <c r="D97" s="22"/>
      <c r="E97" s="12"/>
      <c r="F97" s="12" t="s">
        <v>206</v>
      </c>
      <c r="G97" s="22" t="s">
        <v>643</v>
      </c>
      <c r="H97" s="22" t="s">
        <v>644</v>
      </c>
      <c r="I97" s="97" t="s">
        <v>486</v>
      </c>
      <c r="J97" s="12" t="s">
        <v>19</v>
      </c>
      <c r="K97" s="12" t="s">
        <v>72</v>
      </c>
      <c r="L97" s="24" t="s">
        <v>45</v>
      </c>
      <c r="M97" s="24"/>
      <c r="N97" s="24"/>
      <c r="O97" s="13" t="s">
        <v>81</v>
      </c>
      <c r="P97" s="73">
        <v>77</v>
      </c>
      <c r="Q97" s="73" t="s">
        <v>76</v>
      </c>
      <c r="R97" s="73"/>
      <c r="S97" s="73" t="s">
        <v>76</v>
      </c>
      <c r="T97" s="73"/>
      <c r="U97" s="73" t="s">
        <v>76</v>
      </c>
      <c r="V97" s="24"/>
      <c r="W97" s="51" t="s">
        <v>3361</v>
      </c>
      <c r="X97" s="34" t="s">
        <v>645</v>
      </c>
      <c r="Y97" s="16">
        <v>7018747579</v>
      </c>
    </row>
    <row r="98" spans="1:25" ht="20.25" customHeight="1">
      <c r="A98" s="73">
        <v>95</v>
      </c>
      <c r="B98" s="12" t="s">
        <v>128</v>
      </c>
      <c r="C98" s="22" t="s">
        <v>646</v>
      </c>
      <c r="D98" s="22"/>
      <c r="E98" s="12"/>
      <c r="F98" s="12" t="s">
        <v>206</v>
      </c>
      <c r="G98" s="22" t="s">
        <v>643</v>
      </c>
      <c r="H98" s="22" t="s">
        <v>647</v>
      </c>
      <c r="I98" s="97" t="s">
        <v>487</v>
      </c>
      <c r="J98" s="12" t="s">
        <v>19</v>
      </c>
      <c r="K98" s="12" t="s">
        <v>72</v>
      </c>
      <c r="L98" s="24" t="s">
        <v>45</v>
      </c>
      <c r="M98" s="24"/>
      <c r="N98" s="24"/>
      <c r="O98" s="13" t="s">
        <v>81</v>
      </c>
      <c r="P98" s="73">
        <v>79.400000000000006</v>
      </c>
      <c r="Q98" s="73" t="s">
        <v>76</v>
      </c>
      <c r="R98" s="73"/>
      <c r="S98" s="73" t="s">
        <v>76</v>
      </c>
      <c r="T98" s="73"/>
      <c r="U98" s="73" t="s">
        <v>76</v>
      </c>
      <c r="V98" s="24"/>
      <c r="W98" s="51" t="s">
        <v>3362</v>
      </c>
      <c r="X98" s="34" t="s">
        <v>648</v>
      </c>
      <c r="Y98" s="16">
        <v>9817468042</v>
      </c>
    </row>
    <row r="99" spans="1:25" ht="20.25" customHeight="1">
      <c r="A99" s="73">
        <v>96</v>
      </c>
      <c r="B99" s="12" t="s">
        <v>128</v>
      </c>
      <c r="C99" s="21" t="s">
        <v>649</v>
      </c>
      <c r="D99" s="21"/>
      <c r="E99" s="21" t="s">
        <v>313</v>
      </c>
      <c r="F99" s="12" t="s">
        <v>206</v>
      </c>
      <c r="G99" s="21" t="s">
        <v>132</v>
      </c>
      <c r="H99" s="21" t="s">
        <v>650</v>
      </c>
      <c r="I99" s="97" t="s">
        <v>488</v>
      </c>
      <c r="J99" s="12" t="s">
        <v>19</v>
      </c>
      <c r="K99" s="12" t="s">
        <v>72</v>
      </c>
      <c r="L99" s="24" t="s">
        <v>45</v>
      </c>
      <c r="M99" s="16"/>
      <c r="N99" s="16"/>
      <c r="O99" s="13" t="s">
        <v>78</v>
      </c>
      <c r="P99" s="73">
        <v>78</v>
      </c>
      <c r="Q99" s="73" t="s">
        <v>76</v>
      </c>
      <c r="R99" s="23"/>
      <c r="S99" s="73" t="s">
        <v>76</v>
      </c>
      <c r="T99" s="23"/>
      <c r="U99" s="73" t="s">
        <v>76</v>
      </c>
      <c r="V99" s="16"/>
      <c r="W99" s="51" t="s">
        <v>3363</v>
      </c>
      <c r="X99" s="34" t="s">
        <v>651</v>
      </c>
      <c r="Y99" s="16">
        <v>7018173938</v>
      </c>
    </row>
    <row r="100" spans="1:25" ht="20.25" customHeight="1">
      <c r="A100" s="73">
        <v>97</v>
      </c>
      <c r="B100" s="12" t="s">
        <v>128</v>
      </c>
      <c r="C100" s="21" t="s">
        <v>652</v>
      </c>
      <c r="D100" s="21"/>
      <c r="E100" s="21" t="s">
        <v>309</v>
      </c>
      <c r="F100" s="12" t="s">
        <v>263</v>
      </c>
      <c r="G100" s="21" t="s">
        <v>653</v>
      </c>
      <c r="H100" s="21" t="s">
        <v>654</v>
      </c>
      <c r="I100" s="97" t="s">
        <v>489</v>
      </c>
      <c r="J100" s="12" t="s">
        <v>19</v>
      </c>
      <c r="K100" s="12" t="s">
        <v>72</v>
      </c>
      <c r="L100" s="24" t="s">
        <v>45</v>
      </c>
      <c r="M100" s="16"/>
      <c r="N100" s="16"/>
      <c r="O100" s="13" t="s">
        <v>78</v>
      </c>
      <c r="P100" s="73">
        <f>368/5</f>
        <v>73.599999999999994</v>
      </c>
      <c r="Q100" s="73" t="s">
        <v>76</v>
      </c>
      <c r="R100" s="23"/>
      <c r="S100" s="73" t="s">
        <v>76</v>
      </c>
      <c r="T100" s="23"/>
      <c r="U100" s="73" t="s">
        <v>76</v>
      </c>
      <c r="V100" s="16"/>
      <c r="W100" s="50" t="s">
        <v>3364</v>
      </c>
      <c r="X100" s="34" t="s">
        <v>655</v>
      </c>
      <c r="Y100" s="16">
        <v>9015058813</v>
      </c>
    </row>
    <row r="101" spans="1:25" ht="20.25" customHeight="1">
      <c r="A101" s="73">
        <v>98</v>
      </c>
      <c r="B101" s="12" t="s">
        <v>128</v>
      </c>
      <c r="C101" s="21" t="s">
        <v>656</v>
      </c>
      <c r="D101" s="21"/>
      <c r="E101" s="21" t="s">
        <v>657</v>
      </c>
      <c r="F101" s="12" t="s">
        <v>263</v>
      </c>
      <c r="G101" s="21" t="s">
        <v>658</v>
      </c>
      <c r="H101" s="21" t="s">
        <v>659</v>
      </c>
      <c r="I101" s="97" t="s">
        <v>490</v>
      </c>
      <c r="J101" s="12" t="s">
        <v>39</v>
      </c>
      <c r="K101" s="12" t="s">
        <v>72</v>
      </c>
      <c r="L101" s="24" t="s">
        <v>45</v>
      </c>
      <c r="M101" s="16"/>
      <c r="N101" s="16"/>
      <c r="O101" s="71" t="s">
        <v>81</v>
      </c>
      <c r="P101" s="73">
        <v>71</v>
      </c>
      <c r="Q101" s="73" t="s">
        <v>76</v>
      </c>
      <c r="R101" s="23"/>
      <c r="S101" s="73" t="s">
        <v>76</v>
      </c>
      <c r="T101" s="23"/>
      <c r="U101" s="73" t="s">
        <v>76</v>
      </c>
      <c r="V101" s="16"/>
      <c r="W101" s="50" t="s">
        <v>3365</v>
      </c>
      <c r="X101" s="34" t="s">
        <v>660</v>
      </c>
      <c r="Y101" s="16">
        <v>7810883411</v>
      </c>
    </row>
    <row r="102" spans="1:25" ht="20.25" customHeight="1">
      <c r="A102" s="73">
        <v>99</v>
      </c>
      <c r="B102" s="12" t="s">
        <v>128</v>
      </c>
      <c r="C102" s="21" t="s">
        <v>661</v>
      </c>
      <c r="D102" s="21"/>
      <c r="E102" s="21" t="s">
        <v>597</v>
      </c>
      <c r="F102" s="21" t="s">
        <v>206</v>
      </c>
      <c r="G102" s="21" t="s">
        <v>662</v>
      </c>
      <c r="H102" s="21" t="s">
        <v>663</v>
      </c>
      <c r="I102" s="97" t="s">
        <v>491</v>
      </c>
      <c r="J102" s="12" t="s">
        <v>37</v>
      </c>
      <c r="K102" s="21" t="s">
        <v>72</v>
      </c>
      <c r="L102" s="24" t="s">
        <v>45</v>
      </c>
      <c r="M102" s="16"/>
      <c r="N102" s="16"/>
      <c r="O102" s="71" t="s">
        <v>78</v>
      </c>
      <c r="P102" s="73">
        <v>66</v>
      </c>
      <c r="Q102" s="73" t="s">
        <v>76</v>
      </c>
      <c r="R102" s="23"/>
      <c r="S102" s="73" t="s">
        <v>76</v>
      </c>
      <c r="T102" s="23"/>
      <c r="U102" s="73" t="s">
        <v>76</v>
      </c>
      <c r="V102" s="16"/>
      <c r="W102" s="51" t="s">
        <v>3366</v>
      </c>
      <c r="X102" s="34" t="s">
        <v>664</v>
      </c>
      <c r="Y102" s="16">
        <v>9454158253</v>
      </c>
    </row>
    <row r="103" spans="1:25" ht="20.25" customHeight="1">
      <c r="A103" s="73">
        <v>100</v>
      </c>
      <c r="B103" s="12" t="s">
        <v>128</v>
      </c>
      <c r="C103" s="21" t="s">
        <v>234</v>
      </c>
      <c r="D103" s="21"/>
      <c r="E103" s="21"/>
      <c r="F103" s="12" t="s">
        <v>206</v>
      </c>
      <c r="G103" s="21" t="s">
        <v>108</v>
      </c>
      <c r="H103" s="21" t="s">
        <v>665</v>
      </c>
      <c r="I103" s="97" t="s">
        <v>492</v>
      </c>
      <c r="J103" s="12" t="s">
        <v>19</v>
      </c>
      <c r="K103" s="12" t="s">
        <v>75</v>
      </c>
      <c r="L103" s="24" t="s">
        <v>45</v>
      </c>
      <c r="M103" s="16"/>
      <c r="N103" s="16"/>
      <c r="O103" s="13" t="s">
        <v>78</v>
      </c>
      <c r="P103" s="73">
        <f>376/5</f>
        <v>75.2</v>
      </c>
      <c r="Q103" s="73" t="s">
        <v>76</v>
      </c>
      <c r="R103" s="23"/>
      <c r="S103" s="73" t="s">
        <v>76</v>
      </c>
      <c r="T103" s="23"/>
      <c r="U103" s="73" t="s">
        <v>76</v>
      </c>
      <c r="V103" s="16"/>
      <c r="W103" s="51" t="s">
        <v>3367</v>
      </c>
      <c r="X103" s="34" t="s">
        <v>666</v>
      </c>
      <c r="Y103" s="16">
        <v>7876603817</v>
      </c>
    </row>
    <row r="104" spans="1:25" ht="20.25" customHeight="1">
      <c r="A104" s="73">
        <v>101</v>
      </c>
      <c r="B104" s="12" t="s">
        <v>128</v>
      </c>
      <c r="C104" s="21" t="s">
        <v>705</v>
      </c>
      <c r="D104" s="21"/>
      <c r="E104" s="21" t="s">
        <v>494</v>
      </c>
      <c r="F104" s="12" t="s">
        <v>263</v>
      </c>
      <c r="G104" s="21" t="s">
        <v>495</v>
      </c>
      <c r="H104" s="21" t="s">
        <v>496</v>
      </c>
      <c r="I104" s="97" t="s">
        <v>493</v>
      </c>
      <c r="J104" s="12" t="s">
        <v>497</v>
      </c>
      <c r="K104" s="12" t="s">
        <v>72</v>
      </c>
      <c r="L104" s="24" t="s">
        <v>45</v>
      </c>
      <c r="M104" s="16"/>
      <c r="N104" s="16"/>
      <c r="O104" s="13" t="s">
        <v>78</v>
      </c>
      <c r="P104" s="73">
        <v>63.25</v>
      </c>
      <c r="Q104" s="73" t="s">
        <v>122</v>
      </c>
      <c r="R104" s="23"/>
      <c r="S104" s="73" t="s">
        <v>122</v>
      </c>
      <c r="T104" s="23"/>
      <c r="U104" s="73" t="s">
        <v>122</v>
      </c>
      <c r="V104" s="16"/>
      <c r="W104" s="51" t="s">
        <v>3368</v>
      </c>
      <c r="X104" s="17"/>
      <c r="Y104" s="16">
        <v>97799807110063</v>
      </c>
    </row>
    <row r="105" spans="1:25" ht="20.25" customHeight="1">
      <c r="A105" s="73">
        <v>102</v>
      </c>
      <c r="B105" s="12" t="s">
        <v>128</v>
      </c>
      <c r="C105" s="21" t="s">
        <v>667</v>
      </c>
      <c r="D105" s="21"/>
      <c r="E105" s="21" t="s">
        <v>239</v>
      </c>
      <c r="F105" s="12" t="s">
        <v>206</v>
      </c>
      <c r="G105" s="21" t="s">
        <v>668</v>
      </c>
      <c r="H105" s="21" t="s">
        <v>669</v>
      </c>
      <c r="I105" s="97" t="s">
        <v>670</v>
      </c>
      <c r="J105" s="12" t="s">
        <v>19</v>
      </c>
      <c r="K105" s="12" t="s">
        <v>72</v>
      </c>
      <c r="L105" s="24" t="s">
        <v>45</v>
      </c>
      <c r="M105" s="16"/>
      <c r="N105" s="16"/>
      <c r="O105" s="13" t="s">
        <v>78</v>
      </c>
      <c r="P105" s="73">
        <v>71.2</v>
      </c>
      <c r="Q105" s="73" t="s">
        <v>76</v>
      </c>
      <c r="R105" s="23"/>
      <c r="S105" s="73" t="s">
        <v>76</v>
      </c>
      <c r="T105" s="23"/>
      <c r="U105" s="73" t="s">
        <v>76</v>
      </c>
      <c r="V105" s="16"/>
      <c r="W105" s="51" t="s">
        <v>3369</v>
      </c>
      <c r="X105" s="17" t="s">
        <v>683</v>
      </c>
      <c r="Y105" s="16">
        <v>7018518231</v>
      </c>
    </row>
    <row r="106" spans="1:25" ht="20.25" customHeight="1">
      <c r="A106" s="73">
        <v>103</v>
      </c>
      <c r="B106" s="12" t="s">
        <v>128</v>
      </c>
      <c r="C106" s="21" t="s">
        <v>684</v>
      </c>
      <c r="D106" s="21"/>
      <c r="E106" s="21" t="s">
        <v>309</v>
      </c>
      <c r="F106" s="12" t="s">
        <v>263</v>
      </c>
      <c r="G106" s="21" t="s">
        <v>685</v>
      </c>
      <c r="H106" s="21" t="s">
        <v>686</v>
      </c>
      <c r="I106" s="97" t="s">
        <v>671</v>
      </c>
      <c r="J106" s="12" t="s">
        <v>14</v>
      </c>
      <c r="K106" s="12" t="s">
        <v>72</v>
      </c>
      <c r="L106" s="24" t="s">
        <v>45</v>
      </c>
      <c r="M106" s="16"/>
      <c r="N106" s="16"/>
      <c r="O106" s="13" t="s">
        <v>78</v>
      </c>
      <c r="P106" s="73">
        <v>72</v>
      </c>
      <c r="Q106" s="73" t="s">
        <v>76</v>
      </c>
      <c r="R106" s="23"/>
      <c r="S106" s="73" t="s">
        <v>76</v>
      </c>
      <c r="T106" s="23"/>
      <c r="U106" s="73" t="s">
        <v>76</v>
      </c>
      <c r="V106" s="16"/>
      <c r="W106" s="50" t="s">
        <v>3370</v>
      </c>
      <c r="X106" s="17" t="s">
        <v>687</v>
      </c>
      <c r="Y106" s="16">
        <v>7488574194</v>
      </c>
    </row>
    <row r="107" spans="1:25" ht="20.25" customHeight="1">
      <c r="A107" s="73">
        <v>104</v>
      </c>
      <c r="B107" s="12" t="s">
        <v>128</v>
      </c>
      <c r="C107" s="21" t="s">
        <v>688</v>
      </c>
      <c r="D107" s="21"/>
      <c r="E107" s="21" t="s">
        <v>97</v>
      </c>
      <c r="F107" s="12" t="s">
        <v>263</v>
      </c>
      <c r="G107" s="21" t="s">
        <v>689</v>
      </c>
      <c r="H107" s="21" t="s">
        <v>690</v>
      </c>
      <c r="I107" s="97" t="s">
        <v>672</v>
      </c>
      <c r="J107" s="12" t="s">
        <v>14</v>
      </c>
      <c r="K107" s="12" t="s">
        <v>72</v>
      </c>
      <c r="L107" s="61" t="s">
        <v>45</v>
      </c>
      <c r="M107" s="16"/>
      <c r="N107" s="16"/>
      <c r="O107" s="60" t="s">
        <v>78</v>
      </c>
      <c r="P107" s="73">
        <v>73.16</v>
      </c>
      <c r="Q107" s="73" t="s">
        <v>76</v>
      </c>
      <c r="R107" s="23"/>
      <c r="S107" s="73" t="s">
        <v>76</v>
      </c>
      <c r="T107" s="23"/>
      <c r="U107" s="73" t="s">
        <v>76</v>
      </c>
      <c r="V107" s="16"/>
      <c r="W107" s="50" t="s">
        <v>3371</v>
      </c>
      <c r="X107" s="17" t="s">
        <v>691</v>
      </c>
      <c r="Y107" s="16">
        <v>9155721146</v>
      </c>
    </row>
    <row r="108" spans="1:25" s="75" customFormat="1" ht="20.25" customHeight="1">
      <c r="A108" s="73">
        <v>105</v>
      </c>
      <c r="B108" s="12" t="s">
        <v>128</v>
      </c>
      <c r="C108" s="22" t="s">
        <v>692</v>
      </c>
      <c r="D108" s="22"/>
      <c r="E108" s="12" t="s">
        <v>239</v>
      </c>
      <c r="F108" s="12" t="s">
        <v>206</v>
      </c>
      <c r="G108" s="22" t="s">
        <v>693</v>
      </c>
      <c r="H108" s="22" t="s">
        <v>694</v>
      </c>
      <c r="I108" s="97" t="s">
        <v>673</v>
      </c>
      <c r="J108" s="12" t="s">
        <v>25</v>
      </c>
      <c r="K108" s="12" t="s">
        <v>72</v>
      </c>
      <c r="L108" s="61" t="s">
        <v>45</v>
      </c>
      <c r="M108" s="13"/>
      <c r="N108" s="13"/>
      <c r="O108" s="60" t="s">
        <v>78</v>
      </c>
      <c r="P108" s="73">
        <v>72.3</v>
      </c>
      <c r="Q108" s="73" t="s">
        <v>76</v>
      </c>
      <c r="R108" s="73"/>
      <c r="S108" s="73" t="s">
        <v>76</v>
      </c>
      <c r="T108" s="73"/>
      <c r="U108" s="73" t="s">
        <v>76</v>
      </c>
      <c r="V108" s="24"/>
      <c r="W108" s="54" t="s">
        <v>3372</v>
      </c>
      <c r="X108" s="35" t="s">
        <v>695</v>
      </c>
      <c r="Y108" s="16">
        <v>9579552968</v>
      </c>
    </row>
    <row r="109" spans="1:25" s="75" customFormat="1" ht="20.25" customHeight="1">
      <c r="A109" s="73">
        <v>106</v>
      </c>
      <c r="B109" s="12" t="s">
        <v>128</v>
      </c>
      <c r="C109" s="22" t="s">
        <v>698</v>
      </c>
      <c r="D109" s="22"/>
      <c r="E109" s="12" t="s">
        <v>239</v>
      </c>
      <c r="F109" s="12" t="s">
        <v>263</v>
      </c>
      <c r="G109" s="22" t="s">
        <v>699</v>
      </c>
      <c r="H109" s="22" t="s">
        <v>158</v>
      </c>
      <c r="I109" s="97" t="s">
        <v>674</v>
      </c>
      <c r="J109" s="12" t="s">
        <v>19</v>
      </c>
      <c r="K109" s="12" t="s">
        <v>72</v>
      </c>
      <c r="L109" s="61" t="s">
        <v>45</v>
      </c>
      <c r="M109" s="13"/>
      <c r="N109" s="13"/>
      <c r="O109" s="60" t="s">
        <v>78</v>
      </c>
      <c r="P109" s="73">
        <v>67</v>
      </c>
      <c r="Q109" s="73" t="s">
        <v>76</v>
      </c>
      <c r="R109" s="73"/>
      <c r="S109" s="73" t="s">
        <v>76</v>
      </c>
      <c r="T109" s="73"/>
      <c r="U109" s="73" t="s">
        <v>76</v>
      </c>
      <c r="V109" s="24"/>
      <c r="W109" s="54" t="s">
        <v>3373</v>
      </c>
      <c r="X109" s="35" t="s">
        <v>700</v>
      </c>
      <c r="Y109" s="16">
        <v>7876611802</v>
      </c>
    </row>
    <row r="110" spans="1:25" s="75" customFormat="1" ht="20.25" customHeight="1">
      <c r="A110" s="73">
        <v>107</v>
      </c>
      <c r="B110" s="12" t="s">
        <v>128</v>
      </c>
      <c r="C110" s="22" t="s">
        <v>701</v>
      </c>
      <c r="D110" s="22"/>
      <c r="E110" s="22" t="s">
        <v>309</v>
      </c>
      <c r="F110" s="22" t="s">
        <v>263</v>
      </c>
      <c r="G110" s="22" t="s">
        <v>702</v>
      </c>
      <c r="H110" s="22" t="s">
        <v>703</v>
      </c>
      <c r="I110" s="97" t="s">
        <v>675</v>
      </c>
      <c r="J110" s="12" t="s">
        <v>20</v>
      </c>
      <c r="K110" s="22" t="s">
        <v>72</v>
      </c>
      <c r="L110" s="61" t="s">
        <v>45</v>
      </c>
      <c r="M110" s="13"/>
      <c r="N110" s="13"/>
      <c r="O110" s="60" t="s">
        <v>78</v>
      </c>
      <c r="P110" s="73">
        <v>80.400000000000006</v>
      </c>
      <c r="Q110" s="73" t="s">
        <v>76</v>
      </c>
      <c r="R110" s="73"/>
      <c r="S110" s="73" t="s">
        <v>76</v>
      </c>
      <c r="T110" s="73"/>
      <c r="U110" s="73" t="s">
        <v>76</v>
      </c>
      <c r="V110" s="24"/>
      <c r="W110" s="54" t="s">
        <v>3374</v>
      </c>
      <c r="X110" s="35" t="s">
        <v>704</v>
      </c>
      <c r="Y110" s="16">
        <v>7006795268</v>
      </c>
    </row>
    <row r="111" spans="1:25" s="75" customFormat="1" ht="20.25" customHeight="1">
      <c r="A111" s="73">
        <v>108</v>
      </c>
      <c r="B111" s="12" t="s">
        <v>128</v>
      </c>
      <c r="C111" s="22" t="s">
        <v>144</v>
      </c>
      <c r="D111" s="22"/>
      <c r="E111" s="12" t="s">
        <v>239</v>
      </c>
      <c r="F111" s="12" t="s">
        <v>263</v>
      </c>
      <c r="G111" s="22" t="s">
        <v>498</v>
      </c>
      <c r="H111" s="22" t="s">
        <v>706</v>
      </c>
      <c r="I111" s="97" t="s">
        <v>676</v>
      </c>
      <c r="J111" s="12" t="s">
        <v>19</v>
      </c>
      <c r="K111" s="12" t="s">
        <v>72</v>
      </c>
      <c r="L111" s="61" t="s">
        <v>45</v>
      </c>
      <c r="M111" s="13"/>
      <c r="N111" s="13"/>
      <c r="O111" s="60" t="s">
        <v>81</v>
      </c>
      <c r="P111" s="73">
        <v>62</v>
      </c>
      <c r="Q111" s="73" t="s">
        <v>76</v>
      </c>
      <c r="R111" s="73"/>
      <c r="S111" s="73" t="s">
        <v>76</v>
      </c>
      <c r="T111" s="73"/>
      <c r="U111" s="73" t="s">
        <v>76</v>
      </c>
      <c r="V111" s="24"/>
      <c r="W111" s="54" t="s">
        <v>3375</v>
      </c>
      <c r="X111" s="35" t="s">
        <v>707</v>
      </c>
      <c r="Y111" s="16">
        <v>8350845002</v>
      </c>
    </row>
    <row r="112" spans="1:25" s="75" customFormat="1" ht="20.25" customHeight="1">
      <c r="A112" s="73">
        <v>109</v>
      </c>
      <c r="B112" s="12" t="s">
        <v>128</v>
      </c>
      <c r="C112" s="22" t="s">
        <v>708</v>
      </c>
      <c r="D112" s="22"/>
      <c r="E112" s="12" t="s">
        <v>709</v>
      </c>
      <c r="F112" s="12" t="s">
        <v>263</v>
      </c>
      <c r="G112" s="22" t="s">
        <v>710</v>
      </c>
      <c r="H112" s="22" t="s">
        <v>665</v>
      </c>
      <c r="I112" s="97" t="s">
        <v>677</v>
      </c>
      <c r="J112" s="12" t="s">
        <v>20</v>
      </c>
      <c r="K112" s="12" t="s">
        <v>72</v>
      </c>
      <c r="L112" s="61" t="s">
        <v>45</v>
      </c>
      <c r="M112" s="13"/>
      <c r="N112" s="13"/>
      <c r="O112" s="60" t="s">
        <v>81</v>
      </c>
      <c r="P112" s="73">
        <v>70</v>
      </c>
      <c r="Q112" s="73" t="s">
        <v>76</v>
      </c>
      <c r="R112" s="73"/>
      <c r="S112" s="73" t="s">
        <v>76</v>
      </c>
      <c r="T112" s="73"/>
      <c r="U112" s="73" t="s">
        <v>76</v>
      </c>
      <c r="V112" s="24"/>
      <c r="W112" s="54" t="s">
        <v>3376</v>
      </c>
      <c r="X112" s="35" t="s">
        <v>711</v>
      </c>
      <c r="Y112" s="16">
        <v>6006542040</v>
      </c>
    </row>
    <row r="113" spans="1:25" s="75" customFormat="1" ht="20.25" customHeight="1">
      <c r="A113" s="73">
        <v>110</v>
      </c>
      <c r="B113" s="12" t="s">
        <v>128</v>
      </c>
      <c r="C113" s="22" t="s">
        <v>100</v>
      </c>
      <c r="D113" s="12"/>
      <c r="E113" s="12" t="s">
        <v>97</v>
      </c>
      <c r="F113" s="36" t="s">
        <v>263</v>
      </c>
      <c r="G113" s="37" t="s">
        <v>80</v>
      </c>
      <c r="H113" s="37" t="s">
        <v>696</v>
      </c>
      <c r="I113" s="97" t="s">
        <v>678</v>
      </c>
      <c r="J113" s="12" t="s">
        <v>14</v>
      </c>
      <c r="K113" s="12" t="s">
        <v>72</v>
      </c>
      <c r="L113" s="61" t="s">
        <v>45</v>
      </c>
      <c r="M113" s="13"/>
      <c r="N113" s="13"/>
      <c r="O113" s="60" t="s">
        <v>81</v>
      </c>
      <c r="P113" s="73">
        <v>59.6</v>
      </c>
      <c r="Q113" s="73" t="s">
        <v>76</v>
      </c>
      <c r="R113" s="73"/>
      <c r="S113" s="73" t="s">
        <v>76</v>
      </c>
      <c r="T113" s="73"/>
      <c r="U113" s="73" t="s">
        <v>76</v>
      </c>
      <c r="V113" s="24"/>
      <c r="W113" s="54" t="s">
        <v>3377</v>
      </c>
      <c r="X113" s="35" t="s">
        <v>697</v>
      </c>
      <c r="Y113" s="16">
        <v>9304029334</v>
      </c>
    </row>
    <row r="114" spans="1:25" s="19" customFormat="1" ht="20.25" customHeight="1">
      <c r="A114" s="73">
        <v>111</v>
      </c>
      <c r="B114" s="12" t="s">
        <v>128</v>
      </c>
      <c r="C114" s="22" t="s">
        <v>712</v>
      </c>
      <c r="D114" s="26"/>
      <c r="E114" s="12" t="s">
        <v>244</v>
      </c>
      <c r="F114" s="12" t="s">
        <v>263</v>
      </c>
      <c r="G114" s="22" t="s">
        <v>713</v>
      </c>
      <c r="H114" s="37" t="s">
        <v>714</v>
      </c>
      <c r="I114" s="97" t="s">
        <v>679</v>
      </c>
      <c r="J114" s="12" t="s">
        <v>19</v>
      </c>
      <c r="K114" s="12" t="s">
        <v>75</v>
      </c>
      <c r="L114" s="61" t="s">
        <v>45</v>
      </c>
      <c r="M114" s="13"/>
      <c r="N114" s="13"/>
      <c r="O114" s="60" t="s">
        <v>81</v>
      </c>
      <c r="P114" s="73">
        <v>69</v>
      </c>
      <c r="Q114" s="73" t="s">
        <v>76</v>
      </c>
      <c r="R114" s="73"/>
      <c r="S114" s="73" t="s">
        <v>76</v>
      </c>
      <c r="T114" s="73"/>
      <c r="U114" s="73" t="s">
        <v>76</v>
      </c>
      <c r="V114" s="24"/>
      <c r="W114" s="54" t="s">
        <v>3378</v>
      </c>
      <c r="X114" s="35" t="s">
        <v>715</v>
      </c>
      <c r="Y114" s="16">
        <v>9015186798</v>
      </c>
    </row>
    <row r="115" spans="1:25" s="75" customFormat="1" ht="20.25" customHeight="1">
      <c r="A115" s="73">
        <v>112</v>
      </c>
      <c r="B115" s="12" t="s">
        <v>128</v>
      </c>
      <c r="C115" s="22" t="s">
        <v>183</v>
      </c>
      <c r="D115" s="12" t="s">
        <v>97</v>
      </c>
      <c r="E115" s="12" t="s">
        <v>215</v>
      </c>
      <c r="F115" s="12" t="s">
        <v>263</v>
      </c>
      <c r="G115" s="22" t="s">
        <v>716</v>
      </c>
      <c r="H115" s="37" t="s">
        <v>717</v>
      </c>
      <c r="I115" s="97" t="s">
        <v>680</v>
      </c>
      <c r="J115" s="12" t="s">
        <v>14</v>
      </c>
      <c r="K115" s="12" t="s">
        <v>72</v>
      </c>
      <c r="L115" s="61" t="s">
        <v>45</v>
      </c>
      <c r="M115" s="13"/>
      <c r="N115" s="13"/>
      <c r="O115" s="60" t="s">
        <v>78</v>
      </c>
      <c r="P115" s="73">
        <v>60</v>
      </c>
      <c r="Q115" s="73" t="s">
        <v>76</v>
      </c>
      <c r="R115" s="73"/>
      <c r="S115" s="73" t="s">
        <v>76</v>
      </c>
      <c r="T115" s="73"/>
      <c r="U115" s="73" t="s">
        <v>76</v>
      </c>
      <c r="V115" s="24"/>
      <c r="W115" s="54" t="s">
        <v>3379</v>
      </c>
      <c r="X115" s="35" t="s">
        <v>718</v>
      </c>
      <c r="Y115" s="16">
        <v>6291033957</v>
      </c>
    </row>
    <row r="116" spans="1:25" ht="20.25" customHeight="1">
      <c r="A116" s="73">
        <v>113</v>
      </c>
      <c r="B116" s="12" t="s">
        <v>128</v>
      </c>
      <c r="C116" s="22" t="s">
        <v>719</v>
      </c>
      <c r="D116" s="12"/>
      <c r="E116" s="12" t="s">
        <v>433</v>
      </c>
      <c r="F116" s="12" t="s">
        <v>206</v>
      </c>
      <c r="G116" s="22" t="s">
        <v>113</v>
      </c>
      <c r="H116" s="37" t="s">
        <v>720</v>
      </c>
      <c r="I116" s="97" t="s">
        <v>681</v>
      </c>
      <c r="J116" s="12" t="s">
        <v>19</v>
      </c>
      <c r="K116" s="12" t="s">
        <v>72</v>
      </c>
      <c r="L116" s="61" t="s">
        <v>45</v>
      </c>
      <c r="M116" s="13"/>
      <c r="N116" s="13"/>
      <c r="O116" s="60" t="s">
        <v>78</v>
      </c>
      <c r="P116" s="73">
        <v>73.8</v>
      </c>
      <c r="Q116" s="73" t="s">
        <v>76</v>
      </c>
      <c r="R116" s="73"/>
      <c r="S116" s="73" t="s">
        <v>76</v>
      </c>
      <c r="T116" s="73"/>
      <c r="U116" s="73" t="s">
        <v>76</v>
      </c>
      <c r="V116" s="24"/>
      <c r="W116" s="54" t="s">
        <v>3380</v>
      </c>
      <c r="X116" s="35" t="s">
        <v>721</v>
      </c>
      <c r="Y116" s="16">
        <v>9015071101</v>
      </c>
    </row>
    <row r="117" spans="1:25" ht="20.25" customHeight="1">
      <c r="A117" s="73">
        <v>114</v>
      </c>
      <c r="B117" s="12" t="s">
        <v>128</v>
      </c>
      <c r="C117" s="22" t="s">
        <v>603</v>
      </c>
      <c r="D117" s="12" t="s">
        <v>309</v>
      </c>
      <c r="E117" s="12" t="s">
        <v>722</v>
      </c>
      <c r="F117" s="12" t="s">
        <v>206</v>
      </c>
      <c r="G117" s="22" t="s">
        <v>723</v>
      </c>
      <c r="H117" s="37" t="s">
        <v>724</v>
      </c>
      <c r="I117" s="97" t="s">
        <v>682</v>
      </c>
      <c r="J117" s="12" t="s">
        <v>20</v>
      </c>
      <c r="K117" s="12" t="s">
        <v>72</v>
      </c>
      <c r="L117" s="61" t="s">
        <v>45</v>
      </c>
      <c r="M117" s="13"/>
      <c r="N117" s="13"/>
      <c r="O117" s="60" t="s">
        <v>78</v>
      </c>
      <c r="P117" s="73">
        <f>373/5</f>
        <v>74.599999999999994</v>
      </c>
      <c r="Q117" s="73" t="s">
        <v>76</v>
      </c>
      <c r="R117" s="73"/>
      <c r="S117" s="73" t="s">
        <v>76</v>
      </c>
      <c r="T117" s="73"/>
      <c r="U117" s="73" t="s">
        <v>76</v>
      </c>
      <c r="V117" s="24"/>
      <c r="W117" s="54" t="s">
        <v>3381</v>
      </c>
      <c r="X117" s="35" t="s">
        <v>725</v>
      </c>
      <c r="Y117" s="16">
        <v>6006838451</v>
      </c>
    </row>
    <row r="118" spans="1:25" ht="20.25" customHeight="1">
      <c r="A118" s="73">
        <v>115</v>
      </c>
      <c r="B118" s="12" t="s">
        <v>128</v>
      </c>
      <c r="C118" s="22" t="s">
        <v>3252</v>
      </c>
      <c r="D118" s="12" t="s">
        <v>97</v>
      </c>
      <c r="E118" s="12"/>
      <c r="F118" s="12" t="s">
        <v>263</v>
      </c>
      <c r="G118" s="22" t="s">
        <v>3253</v>
      </c>
      <c r="H118" s="37" t="s">
        <v>3254</v>
      </c>
      <c r="I118" s="97" t="s">
        <v>3167</v>
      </c>
      <c r="J118" s="12" t="s">
        <v>14</v>
      </c>
      <c r="K118" s="12" t="s">
        <v>72</v>
      </c>
      <c r="L118" s="61" t="s">
        <v>45</v>
      </c>
      <c r="M118" s="86"/>
      <c r="N118" s="86"/>
      <c r="O118" s="60" t="s">
        <v>81</v>
      </c>
      <c r="P118" s="73">
        <v>80</v>
      </c>
      <c r="Q118" s="73" t="s">
        <v>76</v>
      </c>
      <c r="R118" s="73"/>
      <c r="S118" s="73" t="s">
        <v>76</v>
      </c>
      <c r="T118" s="73"/>
      <c r="U118" s="73" t="s">
        <v>76</v>
      </c>
      <c r="V118" s="24"/>
      <c r="W118" s="54" t="s">
        <v>3382</v>
      </c>
      <c r="X118" s="35" t="s">
        <v>3255</v>
      </c>
      <c r="Y118" s="16">
        <v>8210953447</v>
      </c>
    </row>
    <row r="119" spans="1:25" ht="20.25" customHeight="1">
      <c r="A119" s="73">
        <v>116</v>
      </c>
      <c r="B119" s="12" t="s">
        <v>128</v>
      </c>
      <c r="C119" s="22" t="s">
        <v>3175</v>
      </c>
      <c r="D119" s="12"/>
      <c r="E119" s="12" t="s">
        <v>376</v>
      </c>
      <c r="F119" s="12" t="s">
        <v>3176</v>
      </c>
      <c r="G119" s="22" t="s">
        <v>3177</v>
      </c>
      <c r="H119" s="37" t="s">
        <v>3178</v>
      </c>
      <c r="I119" s="97" t="s">
        <v>3168</v>
      </c>
      <c r="J119" s="12" t="s">
        <v>19</v>
      </c>
      <c r="K119" s="12" t="s">
        <v>74</v>
      </c>
      <c r="L119" s="61" t="s">
        <v>45</v>
      </c>
      <c r="M119" s="86"/>
      <c r="N119" s="86"/>
      <c r="O119" s="60" t="s">
        <v>78</v>
      </c>
      <c r="P119" s="73">
        <v>80.400000000000006</v>
      </c>
      <c r="Q119" s="73" t="s">
        <v>76</v>
      </c>
      <c r="R119" s="73"/>
      <c r="S119" s="73" t="s">
        <v>76</v>
      </c>
      <c r="T119" s="73"/>
      <c r="U119" s="73" t="s">
        <v>76</v>
      </c>
      <c r="V119" s="24"/>
      <c r="W119" s="64" t="s">
        <v>3383</v>
      </c>
      <c r="X119" s="35" t="s">
        <v>3179</v>
      </c>
      <c r="Y119" s="16">
        <v>7876047832</v>
      </c>
    </row>
    <row r="120" spans="1:25" ht="20.25" customHeight="1">
      <c r="A120" s="73">
        <v>117</v>
      </c>
      <c r="B120" s="12" t="s">
        <v>128</v>
      </c>
      <c r="C120" s="22" t="s">
        <v>3187</v>
      </c>
      <c r="D120" s="12" t="s">
        <v>737</v>
      </c>
      <c r="E120" s="12" t="s">
        <v>309</v>
      </c>
      <c r="F120" s="12" t="s">
        <v>263</v>
      </c>
      <c r="G120" s="22" t="s">
        <v>3188</v>
      </c>
      <c r="H120" s="37" t="s">
        <v>3189</v>
      </c>
      <c r="I120" s="97" t="s">
        <v>3169</v>
      </c>
      <c r="J120" s="12" t="s">
        <v>37</v>
      </c>
      <c r="K120" s="12" t="s">
        <v>72</v>
      </c>
      <c r="L120" s="61" t="s">
        <v>45</v>
      </c>
      <c r="M120" s="86"/>
      <c r="N120" s="86"/>
      <c r="O120" s="60" t="s">
        <v>78</v>
      </c>
      <c r="P120" s="73">
        <v>55.5</v>
      </c>
      <c r="Q120" s="73" t="s">
        <v>76</v>
      </c>
      <c r="R120" s="73"/>
      <c r="S120" s="73" t="s">
        <v>76</v>
      </c>
      <c r="T120" s="73"/>
      <c r="U120" s="73" t="s">
        <v>76</v>
      </c>
      <c r="V120" s="24"/>
      <c r="W120" s="64" t="s">
        <v>3384</v>
      </c>
      <c r="X120" s="35" t="s">
        <v>3190</v>
      </c>
      <c r="Y120" s="16">
        <v>8303659787</v>
      </c>
    </row>
    <row r="121" spans="1:25" ht="20.25" customHeight="1">
      <c r="A121" s="73">
        <v>118</v>
      </c>
      <c r="B121" s="102" t="s">
        <v>128</v>
      </c>
      <c r="C121" s="98" t="s">
        <v>727</v>
      </c>
      <c r="D121" s="98"/>
      <c r="E121" s="102"/>
      <c r="F121" s="102" t="s">
        <v>206</v>
      </c>
      <c r="G121" s="98" t="s">
        <v>728</v>
      </c>
      <c r="H121" s="98" t="s">
        <v>380</v>
      </c>
      <c r="I121" s="103" t="s">
        <v>783</v>
      </c>
      <c r="J121" s="102" t="s">
        <v>19</v>
      </c>
      <c r="K121" s="102" t="s">
        <v>73</v>
      </c>
      <c r="L121" s="24" t="s">
        <v>57</v>
      </c>
      <c r="M121" s="104"/>
      <c r="N121" s="104"/>
      <c r="O121" s="74" t="s">
        <v>81</v>
      </c>
      <c r="P121" s="15">
        <v>85</v>
      </c>
      <c r="Q121" s="15" t="s">
        <v>76</v>
      </c>
      <c r="R121" s="15"/>
      <c r="S121" s="15" t="s">
        <v>76</v>
      </c>
      <c r="T121" s="15"/>
      <c r="U121" s="15" t="s">
        <v>3227</v>
      </c>
      <c r="V121" s="104" t="s">
        <v>3228</v>
      </c>
      <c r="W121" s="111" t="s">
        <v>3922</v>
      </c>
      <c r="X121" s="105" t="s">
        <v>3259</v>
      </c>
      <c r="Y121" s="106">
        <v>7807849676</v>
      </c>
    </row>
    <row r="122" spans="1:25" ht="20.25" customHeight="1">
      <c r="A122" s="73">
        <v>119</v>
      </c>
      <c r="B122" s="12" t="s">
        <v>726</v>
      </c>
      <c r="C122" s="22" t="s">
        <v>134</v>
      </c>
      <c r="D122" s="22"/>
      <c r="E122" s="12"/>
      <c r="F122" s="12" t="s">
        <v>206</v>
      </c>
      <c r="G122" s="22" t="s">
        <v>734</v>
      </c>
      <c r="H122" s="22" t="s">
        <v>349</v>
      </c>
      <c r="I122" s="97" t="s">
        <v>729</v>
      </c>
      <c r="J122" s="12" t="s">
        <v>18</v>
      </c>
      <c r="K122" s="12" t="s">
        <v>72</v>
      </c>
      <c r="L122" s="62" t="s">
        <v>120</v>
      </c>
      <c r="M122" s="67"/>
      <c r="N122" s="74"/>
      <c r="O122" s="74"/>
      <c r="P122" s="15">
        <v>80</v>
      </c>
      <c r="Q122" s="15" t="s">
        <v>76</v>
      </c>
      <c r="R122" s="15"/>
      <c r="S122" s="73" t="s">
        <v>76</v>
      </c>
      <c r="T122" s="73"/>
      <c r="U122" s="73" t="s">
        <v>76</v>
      </c>
      <c r="V122" s="24"/>
      <c r="W122" s="63" t="s">
        <v>3923</v>
      </c>
      <c r="X122" s="17" t="s">
        <v>735</v>
      </c>
      <c r="Y122" s="16">
        <v>7018615318</v>
      </c>
    </row>
    <row r="123" spans="1:25" ht="20.25" customHeight="1">
      <c r="A123" s="73">
        <v>120</v>
      </c>
      <c r="B123" s="12" t="s">
        <v>726</v>
      </c>
      <c r="C123" s="22" t="s">
        <v>736</v>
      </c>
      <c r="D123" s="22" t="s">
        <v>737</v>
      </c>
      <c r="E123" s="12" t="s">
        <v>309</v>
      </c>
      <c r="F123" s="12" t="s">
        <v>263</v>
      </c>
      <c r="G123" s="22" t="s">
        <v>738</v>
      </c>
      <c r="H123" s="22" t="s">
        <v>739</v>
      </c>
      <c r="I123" s="97" t="s">
        <v>730</v>
      </c>
      <c r="J123" s="12" t="s">
        <v>37</v>
      </c>
      <c r="K123" s="12" t="s">
        <v>72</v>
      </c>
      <c r="L123" s="24" t="s">
        <v>45</v>
      </c>
      <c r="M123" s="24"/>
      <c r="N123" s="24"/>
      <c r="O123" s="68" t="s">
        <v>78</v>
      </c>
      <c r="P123" s="73">
        <v>62</v>
      </c>
      <c r="Q123" s="73" t="s">
        <v>76</v>
      </c>
      <c r="R123" s="73"/>
      <c r="S123" s="73" t="s">
        <v>76</v>
      </c>
      <c r="T123" s="73"/>
      <c r="U123" s="73" t="s">
        <v>76</v>
      </c>
      <c r="V123" s="24"/>
      <c r="W123" s="63" t="s">
        <v>3924</v>
      </c>
      <c r="X123" s="17" t="s">
        <v>740</v>
      </c>
      <c r="Y123" s="16">
        <v>9580583349</v>
      </c>
    </row>
    <row r="124" spans="1:25" s="19" customFormat="1" ht="20.25" customHeight="1">
      <c r="A124" s="73">
        <v>121</v>
      </c>
      <c r="B124" s="12" t="s">
        <v>726</v>
      </c>
      <c r="C124" s="22" t="s">
        <v>741</v>
      </c>
      <c r="D124" s="22"/>
      <c r="E124" s="12"/>
      <c r="F124" s="12" t="s">
        <v>263</v>
      </c>
      <c r="G124" s="22" t="s">
        <v>742</v>
      </c>
      <c r="H124" s="22" t="s">
        <v>562</v>
      </c>
      <c r="I124" s="97" t="s">
        <v>731</v>
      </c>
      <c r="J124" s="12" t="s">
        <v>18</v>
      </c>
      <c r="K124" s="12" t="s">
        <v>72</v>
      </c>
      <c r="L124" s="24" t="s">
        <v>45</v>
      </c>
      <c r="M124" s="24"/>
      <c r="N124" s="24"/>
      <c r="O124" s="13" t="s">
        <v>78</v>
      </c>
      <c r="P124" s="73">
        <v>62.5</v>
      </c>
      <c r="Q124" s="73" t="s">
        <v>76</v>
      </c>
      <c r="R124" s="73"/>
      <c r="S124" s="73" t="s">
        <v>76</v>
      </c>
      <c r="T124" s="73"/>
      <c r="U124" s="73" t="s">
        <v>76</v>
      </c>
      <c r="V124" s="24"/>
      <c r="W124" s="63" t="s">
        <v>3925</v>
      </c>
      <c r="X124" s="17" t="s">
        <v>743</v>
      </c>
      <c r="Y124" s="16">
        <v>6284613953</v>
      </c>
    </row>
    <row r="125" spans="1:25" ht="20.25" customHeight="1">
      <c r="A125" s="73">
        <v>122</v>
      </c>
      <c r="B125" s="12" t="s">
        <v>726</v>
      </c>
      <c r="C125" s="22" t="s">
        <v>744</v>
      </c>
      <c r="D125" s="22"/>
      <c r="E125" s="12" t="s">
        <v>309</v>
      </c>
      <c r="F125" s="12" t="s">
        <v>263</v>
      </c>
      <c r="G125" s="22" t="s">
        <v>745</v>
      </c>
      <c r="H125" s="22" t="s">
        <v>746</v>
      </c>
      <c r="I125" s="97" t="s">
        <v>732</v>
      </c>
      <c r="J125" s="12" t="s">
        <v>19</v>
      </c>
      <c r="K125" s="12" t="s">
        <v>75</v>
      </c>
      <c r="L125" s="62" t="s">
        <v>120</v>
      </c>
      <c r="M125" s="67"/>
      <c r="N125" s="74"/>
      <c r="O125" s="74"/>
      <c r="P125" s="73">
        <v>56</v>
      </c>
      <c r="Q125" s="73" t="s">
        <v>76</v>
      </c>
      <c r="R125" s="73"/>
      <c r="S125" s="73" t="s">
        <v>76</v>
      </c>
      <c r="T125" s="73"/>
      <c r="U125" s="73" t="s">
        <v>76</v>
      </c>
      <c r="V125" s="24"/>
      <c r="W125" s="63" t="s">
        <v>3926</v>
      </c>
      <c r="X125" s="17" t="s">
        <v>747</v>
      </c>
      <c r="Y125" s="16">
        <v>8091061027</v>
      </c>
    </row>
    <row r="126" spans="1:25" ht="20.25" customHeight="1">
      <c r="A126" s="73">
        <v>123</v>
      </c>
      <c r="B126" s="12" t="s">
        <v>726</v>
      </c>
      <c r="C126" s="22" t="s">
        <v>748</v>
      </c>
      <c r="D126" s="22"/>
      <c r="E126" s="12" t="s">
        <v>247</v>
      </c>
      <c r="F126" s="12" t="s">
        <v>263</v>
      </c>
      <c r="G126" s="22" t="s">
        <v>749</v>
      </c>
      <c r="H126" s="22" t="s">
        <v>409</v>
      </c>
      <c r="I126" s="97" t="s">
        <v>733</v>
      </c>
      <c r="J126" s="12" t="s">
        <v>19</v>
      </c>
      <c r="K126" s="12" t="s">
        <v>73</v>
      </c>
      <c r="L126" s="68" t="s">
        <v>120</v>
      </c>
      <c r="M126" s="69"/>
      <c r="N126" s="13"/>
      <c r="O126" s="13"/>
      <c r="P126" s="73">
        <v>75</v>
      </c>
      <c r="Q126" s="73" t="s">
        <v>76</v>
      </c>
      <c r="R126" s="73"/>
      <c r="S126" s="73" t="s">
        <v>76</v>
      </c>
      <c r="T126" s="73"/>
      <c r="U126" s="73" t="s">
        <v>76</v>
      </c>
      <c r="V126" s="24"/>
      <c r="W126" s="63" t="s">
        <v>3927</v>
      </c>
      <c r="X126" s="17" t="s">
        <v>750</v>
      </c>
      <c r="Y126" s="16">
        <v>7018345001</v>
      </c>
    </row>
    <row r="127" spans="1:25" ht="20.25" customHeight="1">
      <c r="A127" s="73">
        <v>124</v>
      </c>
      <c r="B127" s="12" t="s">
        <v>726</v>
      </c>
      <c r="C127" s="22" t="s">
        <v>1017</v>
      </c>
      <c r="D127" s="22"/>
      <c r="E127" s="12" t="s">
        <v>3221</v>
      </c>
      <c r="F127" s="12" t="s">
        <v>263</v>
      </c>
      <c r="G127" s="22" t="s">
        <v>3222</v>
      </c>
      <c r="H127" s="22" t="s">
        <v>3223</v>
      </c>
      <c r="I127" s="97" t="s">
        <v>752</v>
      </c>
      <c r="J127" s="12" t="s">
        <v>37</v>
      </c>
      <c r="K127" s="12" t="s">
        <v>72</v>
      </c>
      <c r="L127" s="68" t="s">
        <v>120</v>
      </c>
      <c r="M127" s="69"/>
      <c r="N127" s="86"/>
      <c r="O127" s="86"/>
      <c r="P127" s="73">
        <v>61.2</v>
      </c>
      <c r="Q127" s="73" t="s">
        <v>76</v>
      </c>
      <c r="R127" s="73"/>
      <c r="S127" s="73" t="s">
        <v>76</v>
      </c>
      <c r="T127" s="73"/>
      <c r="U127" s="73" t="s">
        <v>76</v>
      </c>
      <c r="V127" s="24"/>
      <c r="W127" s="63" t="s">
        <v>3928</v>
      </c>
      <c r="X127" s="17" t="s">
        <v>3224</v>
      </c>
      <c r="Y127" s="16">
        <v>8219332087</v>
      </c>
    </row>
    <row r="128" spans="1:25" s="75" customFormat="1" ht="20.25" customHeight="1">
      <c r="A128" s="73">
        <v>125</v>
      </c>
      <c r="B128" s="12" t="s">
        <v>115</v>
      </c>
      <c r="C128" s="22" t="s">
        <v>756</v>
      </c>
      <c r="D128" s="22"/>
      <c r="E128" s="12" t="s">
        <v>97</v>
      </c>
      <c r="F128" s="12" t="s">
        <v>263</v>
      </c>
      <c r="G128" s="22" t="s">
        <v>757</v>
      </c>
      <c r="H128" s="22" t="s">
        <v>758</v>
      </c>
      <c r="I128" s="97" t="s">
        <v>759</v>
      </c>
      <c r="J128" s="12" t="s">
        <v>14</v>
      </c>
      <c r="K128" s="12" t="s">
        <v>72</v>
      </c>
      <c r="L128" s="24" t="s">
        <v>45</v>
      </c>
      <c r="M128" s="24"/>
      <c r="N128" s="24"/>
      <c r="O128" s="13" t="s">
        <v>78</v>
      </c>
      <c r="P128" s="73">
        <v>53.8</v>
      </c>
      <c r="Q128" s="73" t="s">
        <v>76</v>
      </c>
      <c r="R128" s="73"/>
      <c r="S128" s="73" t="s">
        <v>76</v>
      </c>
      <c r="T128" s="73"/>
      <c r="U128" s="73" t="s">
        <v>76</v>
      </c>
      <c r="V128" s="24"/>
      <c r="W128" s="51" t="s">
        <v>3386</v>
      </c>
      <c r="X128" s="17" t="s">
        <v>774</v>
      </c>
      <c r="Y128" s="16">
        <v>8709597474</v>
      </c>
    </row>
    <row r="129" spans="1:25" ht="20.25" customHeight="1">
      <c r="A129" s="73">
        <v>126</v>
      </c>
      <c r="B129" s="12" t="s">
        <v>115</v>
      </c>
      <c r="C129" s="22" t="s">
        <v>775</v>
      </c>
      <c r="D129" s="22"/>
      <c r="E129" s="12" t="s">
        <v>97</v>
      </c>
      <c r="F129" s="12" t="s">
        <v>263</v>
      </c>
      <c r="G129" s="22" t="s">
        <v>776</v>
      </c>
      <c r="H129" s="22" t="s">
        <v>104</v>
      </c>
      <c r="I129" s="97" t="s">
        <v>760</v>
      </c>
      <c r="J129" s="12" t="s">
        <v>19</v>
      </c>
      <c r="K129" s="12" t="s">
        <v>72</v>
      </c>
      <c r="L129" s="24" t="s">
        <v>45</v>
      </c>
      <c r="M129" s="24"/>
      <c r="N129" s="24"/>
      <c r="O129" s="13" t="s">
        <v>78</v>
      </c>
      <c r="P129" s="73">
        <v>76</v>
      </c>
      <c r="Q129" s="73" t="s">
        <v>76</v>
      </c>
      <c r="R129" s="73"/>
      <c r="S129" s="73" t="s">
        <v>76</v>
      </c>
      <c r="T129" s="73"/>
      <c r="U129" s="73" t="s">
        <v>76</v>
      </c>
      <c r="V129" s="24"/>
      <c r="W129" s="51" t="s">
        <v>3387</v>
      </c>
      <c r="X129" s="17" t="s">
        <v>777</v>
      </c>
      <c r="Y129" s="16">
        <v>9816718890</v>
      </c>
    </row>
    <row r="130" spans="1:25" ht="20.25" customHeight="1">
      <c r="A130" s="73">
        <v>127</v>
      </c>
      <c r="B130" s="12" t="s">
        <v>115</v>
      </c>
      <c r="C130" s="22" t="s">
        <v>775</v>
      </c>
      <c r="D130" s="22"/>
      <c r="E130" s="12"/>
      <c r="F130" s="12" t="s">
        <v>205</v>
      </c>
      <c r="G130" s="22" t="s">
        <v>778</v>
      </c>
      <c r="H130" s="22" t="s">
        <v>358</v>
      </c>
      <c r="I130" s="97" t="s">
        <v>761</v>
      </c>
      <c r="J130" s="12" t="s">
        <v>37</v>
      </c>
      <c r="K130" s="12" t="s">
        <v>74</v>
      </c>
      <c r="L130" s="24" t="s">
        <v>45</v>
      </c>
      <c r="M130" s="24"/>
      <c r="N130" s="24"/>
      <c r="O130" s="13" t="s">
        <v>78</v>
      </c>
      <c r="P130" s="73">
        <v>66</v>
      </c>
      <c r="Q130" s="73" t="s">
        <v>76</v>
      </c>
      <c r="R130" s="73"/>
      <c r="S130" s="73" t="s">
        <v>76</v>
      </c>
      <c r="T130" s="73"/>
      <c r="U130" s="73" t="s">
        <v>76</v>
      </c>
      <c r="V130" s="24"/>
      <c r="W130" s="51" t="s">
        <v>3388</v>
      </c>
      <c r="X130" s="17" t="s">
        <v>779</v>
      </c>
      <c r="Y130" s="16">
        <v>9368791413</v>
      </c>
    </row>
    <row r="131" spans="1:25" s="75" customFormat="1" ht="20.25" customHeight="1">
      <c r="A131" s="73">
        <v>128</v>
      </c>
      <c r="B131" s="12" t="s">
        <v>115</v>
      </c>
      <c r="C131" s="22" t="s">
        <v>136</v>
      </c>
      <c r="D131" s="22"/>
      <c r="E131" s="12" t="s">
        <v>309</v>
      </c>
      <c r="F131" s="12" t="s">
        <v>263</v>
      </c>
      <c r="G131" s="22" t="s">
        <v>780</v>
      </c>
      <c r="H131" s="22" t="s">
        <v>781</v>
      </c>
      <c r="I131" s="97" t="s">
        <v>762</v>
      </c>
      <c r="J131" s="12" t="s">
        <v>19</v>
      </c>
      <c r="K131" s="12" t="s">
        <v>72</v>
      </c>
      <c r="L131" s="24" t="s">
        <v>45</v>
      </c>
      <c r="M131" s="24"/>
      <c r="N131" s="24"/>
      <c r="O131" s="13" t="s">
        <v>78</v>
      </c>
      <c r="P131" s="73">
        <v>71</v>
      </c>
      <c r="Q131" s="73" t="s">
        <v>76</v>
      </c>
      <c r="R131" s="73"/>
      <c r="S131" s="73" t="s">
        <v>76</v>
      </c>
      <c r="T131" s="73"/>
      <c r="U131" s="73" t="s">
        <v>76</v>
      </c>
      <c r="V131" s="24"/>
      <c r="W131" s="50" t="s">
        <v>3389</v>
      </c>
      <c r="X131" s="17" t="s">
        <v>782</v>
      </c>
      <c r="Y131" s="16">
        <v>6230881225</v>
      </c>
    </row>
    <row r="132" spans="1:25" ht="20.25" customHeight="1">
      <c r="A132" s="73">
        <v>129</v>
      </c>
      <c r="B132" s="12" t="s">
        <v>115</v>
      </c>
      <c r="C132" s="22" t="s">
        <v>784</v>
      </c>
      <c r="D132" s="22"/>
      <c r="E132" s="12" t="s">
        <v>785</v>
      </c>
      <c r="F132" s="12" t="s">
        <v>206</v>
      </c>
      <c r="G132" s="22" t="s">
        <v>786</v>
      </c>
      <c r="H132" s="22" t="s">
        <v>787</v>
      </c>
      <c r="I132" s="97" t="s">
        <v>763</v>
      </c>
      <c r="J132" s="12" t="s">
        <v>19</v>
      </c>
      <c r="K132" s="12" t="s">
        <v>74</v>
      </c>
      <c r="L132" s="24" t="s">
        <v>45</v>
      </c>
      <c r="M132" s="24"/>
      <c r="N132" s="24"/>
      <c r="O132" s="86" t="s">
        <v>78</v>
      </c>
      <c r="P132" s="73">
        <v>54.6</v>
      </c>
      <c r="Q132" s="73" t="s">
        <v>76</v>
      </c>
      <c r="R132" s="73"/>
      <c r="S132" s="73" t="s">
        <v>76</v>
      </c>
      <c r="T132" s="73"/>
      <c r="U132" s="73" t="s">
        <v>76</v>
      </c>
      <c r="V132" s="24"/>
      <c r="W132" s="51" t="s">
        <v>3390</v>
      </c>
      <c r="X132" s="17" t="s">
        <v>4050</v>
      </c>
      <c r="Y132" s="16">
        <v>8979046740</v>
      </c>
    </row>
    <row r="133" spans="1:25" ht="20.25" customHeight="1">
      <c r="A133" s="73">
        <v>130</v>
      </c>
      <c r="B133" s="12" t="s">
        <v>115</v>
      </c>
      <c r="C133" s="22" t="s">
        <v>788</v>
      </c>
      <c r="D133" s="22"/>
      <c r="E133" s="22" t="s">
        <v>98</v>
      </c>
      <c r="F133" s="22" t="s">
        <v>206</v>
      </c>
      <c r="G133" s="22" t="s">
        <v>789</v>
      </c>
      <c r="H133" s="22" t="s">
        <v>790</v>
      </c>
      <c r="I133" s="97" t="s">
        <v>764</v>
      </c>
      <c r="J133" s="12" t="s">
        <v>19</v>
      </c>
      <c r="K133" s="12" t="s">
        <v>72</v>
      </c>
      <c r="L133" s="24" t="s">
        <v>45</v>
      </c>
      <c r="M133" s="24"/>
      <c r="N133" s="24"/>
      <c r="O133" s="13" t="s">
        <v>81</v>
      </c>
      <c r="P133" s="73">
        <v>77.2</v>
      </c>
      <c r="Q133" s="73" t="s">
        <v>76</v>
      </c>
      <c r="R133" s="73"/>
      <c r="S133" s="73" t="s">
        <v>76</v>
      </c>
      <c r="T133" s="73"/>
      <c r="U133" s="73" t="s">
        <v>76</v>
      </c>
      <c r="V133" s="24"/>
      <c r="W133" s="51" t="s">
        <v>3391</v>
      </c>
      <c r="X133" s="17" t="s">
        <v>791</v>
      </c>
      <c r="Y133" s="16">
        <v>7018961947</v>
      </c>
    </row>
    <row r="134" spans="1:25" ht="20.25" customHeight="1">
      <c r="A134" s="73">
        <v>131</v>
      </c>
      <c r="B134" s="12" t="s">
        <v>115</v>
      </c>
      <c r="C134" s="22" t="s">
        <v>792</v>
      </c>
      <c r="D134" s="22"/>
      <c r="E134" s="12" t="s">
        <v>604</v>
      </c>
      <c r="F134" s="12" t="s">
        <v>206</v>
      </c>
      <c r="G134" s="22" t="s">
        <v>793</v>
      </c>
      <c r="H134" s="22" t="s">
        <v>794</v>
      </c>
      <c r="I134" s="97" t="s">
        <v>765</v>
      </c>
      <c r="J134" s="12" t="s">
        <v>19</v>
      </c>
      <c r="K134" s="12" t="s">
        <v>75</v>
      </c>
      <c r="L134" s="24" t="s">
        <v>45</v>
      </c>
      <c r="M134" s="24"/>
      <c r="N134" s="24"/>
      <c r="O134" s="13" t="s">
        <v>81</v>
      </c>
      <c r="P134" s="73">
        <f>275/5</f>
        <v>55</v>
      </c>
      <c r="Q134" s="73" t="s">
        <v>76</v>
      </c>
      <c r="R134" s="73"/>
      <c r="S134" s="73" t="s">
        <v>76</v>
      </c>
      <c r="T134" s="73"/>
      <c r="U134" s="73" t="s">
        <v>76</v>
      </c>
      <c r="V134" s="24"/>
      <c r="W134" s="51" t="s">
        <v>3392</v>
      </c>
      <c r="X134" s="17" t="s">
        <v>795</v>
      </c>
      <c r="Y134" s="16">
        <v>7831003086</v>
      </c>
    </row>
    <row r="135" spans="1:25" s="75" customFormat="1" ht="20.25" customHeight="1">
      <c r="A135" s="73">
        <v>132</v>
      </c>
      <c r="B135" s="12" t="s">
        <v>115</v>
      </c>
      <c r="C135" s="22" t="s">
        <v>796</v>
      </c>
      <c r="D135" s="22"/>
      <c r="E135" s="12" t="s">
        <v>97</v>
      </c>
      <c r="F135" s="12" t="s">
        <v>263</v>
      </c>
      <c r="G135" s="22" t="s">
        <v>797</v>
      </c>
      <c r="H135" s="22" t="s">
        <v>798</v>
      </c>
      <c r="I135" s="97" t="s">
        <v>766</v>
      </c>
      <c r="J135" s="12" t="s">
        <v>14</v>
      </c>
      <c r="K135" s="12" t="s">
        <v>72</v>
      </c>
      <c r="L135" s="24" t="s">
        <v>45</v>
      </c>
      <c r="M135" s="24"/>
      <c r="N135" s="24"/>
      <c r="O135" s="13" t="s">
        <v>78</v>
      </c>
      <c r="P135" s="73">
        <v>58</v>
      </c>
      <c r="Q135" s="73" t="s">
        <v>76</v>
      </c>
      <c r="R135" s="73"/>
      <c r="S135" s="73" t="s">
        <v>76</v>
      </c>
      <c r="T135" s="73"/>
      <c r="U135" s="73" t="s">
        <v>76</v>
      </c>
      <c r="V135" s="24"/>
      <c r="W135" s="50" t="s">
        <v>3393</v>
      </c>
      <c r="X135" s="17"/>
      <c r="Y135" s="16">
        <v>7367995671</v>
      </c>
    </row>
    <row r="136" spans="1:25" s="75" customFormat="1" ht="20.25" customHeight="1">
      <c r="A136" s="73">
        <v>133</v>
      </c>
      <c r="B136" s="12" t="s">
        <v>115</v>
      </c>
      <c r="C136" s="22" t="s">
        <v>799</v>
      </c>
      <c r="D136" s="22"/>
      <c r="E136" s="12" t="s">
        <v>98</v>
      </c>
      <c r="F136" s="12" t="s">
        <v>263</v>
      </c>
      <c r="G136" s="22" t="s">
        <v>800</v>
      </c>
      <c r="H136" s="22" t="s">
        <v>105</v>
      </c>
      <c r="I136" s="97" t="s">
        <v>767</v>
      </c>
      <c r="J136" s="12" t="s">
        <v>19</v>
      </c>
      <c r="K136" s="12" t="s">
        <v>72</v>
      </c>
      <c r="L136" s="24" t="s">
        <v>45</v>
      </c>
      <c r="M136" s="24"/>
      <c r="N136" s="24"/>
      <c r="O136" s="13" t="s">
        <v>78</v>
      </c>
      <c r="P136" s="73">
        <v>56</v>
      </c>
      <c r="Q136" s="73" t="s">
        <v>76</v>
      </c>
      <c r="R136" s="73"/>
      <c r="S136" s="73" t="s">
        <v>76</v>
      </c>
      <c r="T136" s="73"/>
      <c r="U136" s="73" t="s">
        <v>76</v>
      </c>
      <c r="V136" s="24"/>
      <c r="W136" s="51" t="s">
        <v>3394</v>
      </c>
      <c r="X136" s="17" t="s">
        <v>801</v>
      </c>
      <c r="Y136" s="16">
        <v>6230937687</v>
      </c>
    </row>
    <row r="137" spans="1:25" ht="20.25" customHeight="1">
      <c r="A137" s="73">
        <v>134</v>
      </c>
      <c r="B137" s="12" t="s">
        <v>115</v>
      </c>
      <c r="C137" s="22" t="s">
        <v>163</v>
      </c>
      <c r="D137" s="22"/>
      <c r="E137" s="12" t="s">
        <v>802</v>
      </c>
      <c r="F137" s="12" t="s">
        <v>206</v>
      </c>
      <c r="G137" s="22" t="s">
        <v>803</v>
      </c>
      <c r="H137" s="22" t="s">
        <v>804</v>
      </c>
      <c r="I137" s="97" t="s">
        <v>768</v>
      </c>
      <c r="J137" s="12" t="s">
        <v>19</v>
      </c>
      <c r="K137" s="12" t="s">
        <v>75</v>
      </c>
      <c r="L137" s="24" t="s">
        <v>45</v>
      </c>
      <c r="M137" s="24"/>
      <c r="N137" s="24"/>
      <c r="O137" s="13" t="s">
        <v>78</v>
      </c>
      <c r="P137" s="73">
        <v>71.2</v>
      </c>
      <c r="Q137" s="73" t="s">
        <v>76</v>
      </c>
      <c r="R137" s="73"/>
      <c r="S137" s="73" t="s">
        <v>76</v>
      </c>
      <c r="T137" s="73"/>
      <c r="U137" s="73" t="s">
        <v>76</v>
      </c>
      <c r="V137" s="24"/>
      <c r="W137" s="51" t="s">
        <v>3395</v>
      </c>
      <c r="X137" s="17" t="s">
        <v>805</v>
      </c>
      <c r="Y137" s="16">
        <v>9625294646</v>
      </c>
    </row>
    <row r="138" spans="1:25" s="75" customFormat="1" ht="20.25" customHeight="1">
      <c r="A138" s="73">
        <v>135</v>
      </c>
      <c r="B138" s="12" t="s">
        <v>115</v>
      </c>
      <c r="C138" s="22" t="s">
        <v>806</v>
      </c>
      <c r="D138" s="22"/>
      <c r="E138" s="12" t="s">
        <v>313</v>
      </c>
      <c r="F138" s="12" t="s">
        <v>206</v>
      </c>
      <c r="G138" s="22" t="s">
        <v>807</v>
      </c>
      <c r="H138" s="22" t="s">
        <v>808</v>
      </c>
      <c r="I138" s="97" t="s">
        <v>769</v>
      </c>
      <c r="J138" s="12" t="s">
        <v>19</v>
      </c>
      <c r="K138" s="12" t="s">
        <v>75</v>
      </c>
      <c r="L138" s="24" t="s">
        <v>45</v>
      </c>
      <c r="M138" s="24"/>
      <c r="N138" s="24"/>
      <c r="O138" s="13" t="s">
        <v>78</v>
      </c>
      <c r="P138" s="73">
        <f>308/5</f>
        <v>61.6</v>
      </c>
      <c r="Q138" s="73" t="s">
        <v>76</v>
      </c>
      <c r="R138" s="73"/>
      <c r="S138" s="73" t="s">
        <v>76</v>
      </c>
      <c r="T138" s="73"/>
      <c r="U138" s="73" t="s">
        <v>76</v>
      </c>
      <c r="V138" s="24"/>
      <c r="W138" s="51" t="s">
        <v>3396</v>
      </c>
      <c r="X138" s="17" t="s">
        <v>809</v>
      </c>
      <c r="Y138" s="16">
        <v>7876589939</v>
      </c>
    </row>
    <row r="139" spans="1:25" ht="20.25" customHeight="1">
      <c r="A139" s="73">
        <v>136</v>
      </c>
      <c r="B139" s="12" t="s">
        <v>115</v>
      </c>
      <c r="C139" s="22" t="s">
        <v>810</v>
      </c>
      <c r="D139" s="22"/>
      <c r="E139" s="12" t="s">
        <v>811</v>
      </c>
      <c r="F139" s="12" t="s">
        <v>206</v>
      </c>
      <c r="G139" s="22" t="s">
        <v>812</v>
      </c>
      <c r="H139" s="22" t="s">
        <v>813</v>
      </c>
      <c r="I139" s="97" t="s">
        <v>770</v>
      </c>
      <c r="J139" s="12" t="s">
        <v>19</v>
      </c>
      <c r="K139" s="12" t="s">
        <v>72</v>
      </c>
      <c r="L139" s="24" t="s">
        <v>45</v>
      </c>
      <c r="M139" s="24"/>
      <c r="N139" s="24"/>
      <c r="O139" s="86" t="s">
        <v>78</v>
      </c>
      <c r="P139" s="73">
        <v>62</v>
      </c>
      <c r="Q139" s="73" t="s">
        <v>76</v>
      </c>
      <c r="R139" s="73"/>
      <c r="S139" s="73" t="s">
        <v>76</v>
      </c>
      <c r="T139" s="73"/>
      <c r="U139" s="73" t="s">
        <v>76</v>
      </c>
      <c r="V139" s="24"/>
      <c r="W139" s="51" t="s">
        <v>3397</v>
      </c>
      <c r="X139" s="17" t="s">
        <v>814</v>
      </c>
      <c r="Y139" s="16">
        <v>8894190722</v>
      </c>
    </row>
    <row r="140" spans="1:25" s="75" customFormat="1" ht="20.25" customHeight="1">
      <c r="A140" s="73">
        <v>137</v>
      </c>
      <c r="B140" s="12" t="s">
        <v>115</v>
      </c>
      <c r="C140" s="22" t="s">
        <v>815</v>
      </c>
      <c r="D140" s="22"/>
      <c r="E140" s="12" t="s">
        <v>313</v>
      </c>
      <c r="F140" s="12" t="s">
        <v>206</v>
      </c>
      <c r="G140" s="22" t="s">
        <v>816</v>
      </c>
      <c r="H140" s="22" t="s">
        <v>817</v>
      </c>
      <c r="I140" s="97" t="s">
        <v>771</v>
      </c>
      <c r="J140" s="12" t="s">
        <v>19</v>
      </c>
      <c r="K140" s="12" t="s">
        <v>74</v>
      </c>
      <c r="L140" s="24" t="s">
        <v>45</v>
      </c>
      <c r="M140" s="24"/>
      <c r="N140" s="24"/>
      <c r="O140" s="13" t="s">
        <v>78</v>
      </c>
      <c r="P140" s="73">
        <f>402/5</f>
        <v>80.400000000000006</v>
      </c>
      <c r="Q140" s="73" t="s">
        <v>76</v>
      </c>
      <c r="R140" s="73"/>
      <c r="S140" s="73" t="s">
        <v>76</v>
      </c>
      <c r="T140" s="73"/>
      <c r="U140" s="73" t="s">
        <v>76</v>
      </c>
      <c r="V140" s="24"/>
      <c r="W140" s="50" t="s">
        <v>3398</v>
      </c>
      <c r="X140" s="17" t="s">
        <v>818</v>
      </c>
      <c r="Y140" s="16">
        <v>9805466747</v>
      </c>
    </row>
    <row r="141" spans="1:25" s="75" customFormat="1" ht="20.25" customHeight="1">
      <c r="A141" s="73">
        <v>138</v>
      </c>
      <c r="B141" s="12" t="s">
        <v>115</v>
      </c>
      <c r="C141" s="22" t="s">
        <v>220</v>
      </c>
      <c r="D141" s="22"/>
      <c r="E141" s="12" t="s">
        <v>247</v>
      </c>
      <c r="F141" s="12" t="s">
        <v>263</v>
      </c>
      <c r="G141" s="22" t="s">
        <v>819</v>
      </c>
      <c r="H141" s="22" t="s">
        <v>820</v>
      </c>
      <c r="I141" s="97" t="s">
        <v>772</v>
      </c>
      <c r="J141" s="12" t="s">
        <v>19</v>
      </c>
      <c r="K141" s="12" t="s">
        <v>73</v>
      </c>
      <c r="L141" s="24" t="s">
        <v>45</v>
      </c>
      <c r="M141" s="24"/>
      <c r="N141" s="24"/>
      <c r="O141" s="13" t="s">
        <v>81</v>
      </c>
      <c r="P141" s="73">
        <v>56.6</v>
      </c>
      <c r="Q141" s="73" t="s">
        <v>76</v>
      </c>
      <c r="R141" s="73"/>
      <c r="S141" s="73" t="s">
        <v>76</v>
      </c>
      <c r="T141" s="73"/>
      <c r="U141" s="73" t="s">
        <v>76</v>
      </c>
      <c r="V141" s="24"/>
      <c r="W141" s="51" t="s">
        <v>3399</v>
      </c>
      <c r="X141" s="17" t="s">
        <v>821</v>
      </c>
      <c r="Y141" s="16">
        <v>8091276381</v>
      </c>
    </row>
    <row r="142" spans="1:25" ht="20.25" customHeight="1">
      <c r="A142" s="73">
        <v>139</v>
      </c>
      <c r="B142" s="12" t="s">
        <v>115</v>
      </c>
      <c r="C142" s="22" t="s">
        <v>827</v>
      </c>
      <c r="D142" s="22"/>
      <c r="E142" s="12" t="s">
        <v>309</v>
      </c>
      <c r="F142" s="12" t="s">
        <v>263</v>
      </c>
      <c r="G142" s="22" t="s">
        <v>828</v>
      </c>
      <c r="H142" s="22" t="s">
        <v>829</v>
      </c>
      <c r="I142" s="97" t="s">
        <v>773</v>
      </c>
      <c r="J142" s="12" t="s">
        <v>19</v>
      </c>
      <c r="K142" s="12" t="s">
        <v>73</v>
      </c>
      <c r="L142" s="24" t="s">
        <v>45</v>
      </c>
      <c r="M142" s="24"/>
      <c r="N142" s="24"/>
      <c r="O142" s="13" t="s">
        <v>81</v>
      </c>
      <c r="P142" s="73">
        <v>67</v>
      </c>
      <c r="Q142" s="73" t="s">
        <v>76</v>
      </c>
      <c r="R142" s="73"/>
      <c r="S142" s="73" t="s">
        <v>76</v>
      </c>
      <c r="T142" s="73"/>
      <c r="U142" s="73" t="s">
        <v>76</v>
      </c>
      <c r="V142" s="24"/>
      <c r="W142" s="51" t="s">
        <v>3400</v>
      </c>
      <c r="X142" s="17" t="s">
        <v>830</v>
      </c>
      <c r="Y142" s="16">
        <v>7876499397</v>
      </c>
    </row>
    <row r="143" spans="1:25" s="19" customFormat="1" ht="20.25" customHeight="1">
      <c r="A143" s="73">
        <v>140</v>
      </c>
      <c r="B143" s="12" t="s">
        <v>115</v>
      </c>
      <c r="C143" s="22" t="s">
        <v>831</v>
      </c>
      <c r="D143" s="22"/>
      <c r="E143" s="12"/>
      <c r="F143" s="12" t="s">
        <v>263</v>
      </c>
      <c r="G143" s="22" t="s">
        <v>412</v>
      </c>
      <c r="H143" s="22" t="s">
        <v>832</v>
      </c>
      <c r="I143" s="97" t="s">
        <v>822</v>
      </c>
      <c r="J143" s="12" t="s">
        <v>18</v>
      </c>
      <c r="K143" s="12" t="s">
        <v>75</v>
      </c>
      <c r="L143" s="24" t="s">
        <v>45</v>
      </c>
      <c r="M143" s="24"/>
      <c r="N143" s="24"/>
      <c r="O143" s="13" t="s">
        <v>81</v>
      </c>
      <c r="P143" s="73">
        <v>65.400000000000006</v>
      </c>
      <c r="Q143" s="73" t="s">
        <v>76</v>
      </c>
      <c r="R143" s="73"/>
      <c r="S143" s="73" t="s">
        <v>76</v>
      </c>
      <c r="T143" s="73"/>
      <c r="U143" s="73" t="s">
        <v>76</v>
      </c>
      <c r="V143" s="24"/>
      <c r="W143" s="51" t="s">
        <v>3401</v>
      </c>
      <c r="X143" s="17" t="s">
        <v>833</v>
      </c>
      <c r="Y143" s="16">
        <v>8894830097</v>
      </c>
    </row>
    <row r="144" spans="1:25" s="19" customFormat="1" ht="20.25" customHeight="1">
      <c r="A144" s="73">
        <v>141</v>
      </c>
      <c r="B144" s="12" t="s">
        <v>115</v>
      </c>
      <c r="C144" s="22" t="s">
        <v>301</v>
      </c>
      <c r="D144" s="22"/>
      <c r="E144" s="12" t="s">
        <v>544</v>
      </c>
      <c r="F144" s="12" t="s">
        <v>263</v>
      </c>
      <c r="G144" s="22" t="s">
        <v>834</v>
      </c>
      <c r="H144" s="22" t="s">
        <v>435</v>
      </c>
      <c r="I144" s="97" t="s">
        <v>823</v>
      </c>
      <c r="J144" s="12" t="s">
        <v>497</v>
      </c>
      <c r="K144" s="12" t="s">
        <v>72</v>
      </c>
      <c r="L144" s="24" t="s">
        <v>45</v>
      </c>
      <c r="M144" s="24"/>
      <c r="N144" s="24"/>
      <c r="O144" s="86" t="s">
        <v>81</v>
      </c>
      <c r="P144" s="73">
        <v>70</v>
      </c>
      <c r="Q144" s="73" t="s">
        <v>76</v>
      </c>
      <c r="R144" s="73"/>
      <c r="S144" s="73" t="s">
        <v>76</v>
      </c>
      <c r="T144" s="73"/>
      <c r="U144" s="73" t="s">
        <v>76</v>
      </c>
      <c r="V144" s="24"/>
      <c r="W144" s="50" t="s">
        <v>3402</v>
      </c>
      <c r="X144" s="17"/>
      <c r="Y144" s="16">
        <v>9812217600</v>
      </c>
    </row>
    <row r="145" spans="1:25" ht="20.25" customHeight="1">
      <c r="A145" s="73">
        <v>142</v>
      </c>
      <c r="B145" s="12" t="s">
        <v>115</v>
      </c>
      <c r="C145" s="22" t="s">
        <v>835</v>
      </c>
      <c r="D145" s="22"/>
      <c r="E145" s="12"/>
      <c r="F145" s="12" t="s">
        <v>206</v>
      </c>
      <c r="G145" s="22" t="s">
        <v>836</v>
      </c>
      <c r="H145" s="22" t="s">
        <v>703</v>
      </c>
      <c r="I145" s="97" t="s">
        <v>824</v>
      </c>
      <c r="J145" s="12" t="s">
        <v>14</v>
      </c>
      <c r="K145" s="12" t="s">
        <v>75</v>
      </c>
      <c r="L145" s="24" t="s">
        <v>45</v>
      </c>
      <c r="M145" s="24"/>
      <c r="N145" s="24"/>
      <c r="O145" s="13" t="s">
        <v>78</v>
      </c>
      <c r="P145" s="73">
        <v>64</v>
      </c>
      <c r="Q145" s="73" t="s">
        <v>76</v>
      </c>
      <c r="R145" s="73"/>
      <c r="S145" s="73" t="s">
        <v>76</v>
      </c>
      <c r="T145" s="73"/>
      <c r="U145" s="73" t="s">
        <v>76</v>
      </c>
      <c r="V145" s="24"/>
      <c r="W145" s="51" t="s">
        <v>3403</v>
      </c>
      <c r="X145" s="17" t="s">
        <v>837</v>
      </c>
      <c r="Y145" s="16">
        <v>7591090262</v>
      </c>
    </row>
    <row r="146" spans="1:25" ht="20.25" customHeight="1">
      <c r="A146" s="73">
        <v>143</v>
      </c>
      <c r="B146" s="12" t="s">
        <v>115</v>
      </c>
      <c r="C146" s="22" t="s">
        <v>838</v>
      </c>
      <c r="D146" s="22"/>
      <c r="E146" s="12" t="s">
        <v>839</v>
      </c>
      <c r="F146" s="12" t="s">
        <v>206</v>
      </c>
      <c r="G146" s="22" t="s">
        <v>840</v>
      </c>
      <c r="H146" s="22" t="s">
        <v>841</v>
      </c>
      <c r="I146" s="97" t="s">
        <v>825</v>
      </c>
      <c r="J146" s="12" t="s">
        <v>37</v>
      </c>
      <c r="K146" s="12" t="s">
        <v>72</v>
      </c>
      <c r="L146" s="24" t="s">
        <v>45</v>
      </c>
      <c r="M146" s="24"/>
      <c r="N146" s="24"/>
      <c r="O146" s="13" t="s">
        <v>78</v>
      </c>
      <c r="P146" s="73">
        <f>357/5</f>
        <v>71.400000000000006</v>
      </c>
      <c r="Q146" s="73" t="s">
        <v>76</v>
      </c>
      <c r="R146" s="73"/>
      <c r="S146" s="73" t="s">
        <v>76</v>
      </c>
      <c r="T146" s="73"/>
      <c r="U146" s="73" t="s">
        <v>76</v>
      </c>
      <c r="V146" s="24"/>
      <c r="W146" s="50" t="s">
        <v>3404</v>
      </c>
      <c r="X146" s="17" t="s">
        <v>3261</v>
      </c>
      <c r="Y146" s="16">
        <v>6293953548</v>
      </c>
    </row>
    <row r="147" spans="1:25" ht="20.25" customHeight="1">
      <c r="A147" s="73">
        <v>144</v>
      </c>
      <c r="B147" s="12" t="s">
        <v>115</v>
      </c>
      <c r="C147" s="22" t="s">
        <v>842</v>
      </c>
      <c r="D147" s="22"/>
      <c r="E147" s="12"/>
      <c r="F147" s="12" t="s">
        <v>263</v>
      </c>
      <c r="G147" s="22" t="s">
        <v>498</v>
      </c>
      <c r="H147" s="22" t="s">
        <v>843</v>
      </c>
      <c r="I147" s="97" t="s">
        <v>826</v>
      </c>
      <c r="J147" s="12" t="s">
        <v>37</v>
      </c>
      <c r="K147" s="12" t="s">
        <v>72</v>
      </c>
      <c r="L147" s="24" t="s">
        <v>45</v>
      </c>
      <c r="M147" s="24"/>
      <c r="N147" s="24"/>
      <c r="O147" s="13" t="s">
        <v>78</v>
      </c>
      <c r="P147" s="73">
        <v>61.4</v>
      </c>
      <c r="Q147" s="73" t="s">
        <v>76</v>
      </c>
      <c r="R147" s="73"/>
      <c r="S147" s="73" t="s">
        <v>76</v>
      </c>
      <c r="T147" s="73"/>
      <c r="U147" s="73" t="s">
        <v>76</v>
      </c>
      <c r="V147" s="24"/>
      <c r="W147" s="51" t="s">
        <v>3405</v>
      </c>
      <c r="X147" s="17" t="s">
        <v>844</v>
      </c>
      <c r="Y147" s="16">
        <v>7018768939</v>
      </c>
    </row>
    <row r="148" spans="1:25" ht="20.25" customHeight="1">
      <c r="A148" s="73">
        <v>145</v>
      </c>
      <c r="B148" s="12" t="s">
        <v>115</v>
      </c>
      <c r="C148" s="22" t="s">
        <v>845</v>
      </c>
      <c r="D148" s="22"/>
      <c r="E148" s="12" t="s">
        <v>98</v>
      </c>
      <c r="F148" s="12" t="s">
        <v>263</v>
      </c>
      <c r="G148" s="22" t="s">
        <v>129</v>
      </c>
      <c r="H148" s="22" t="s">
        <v>846</v>
      </c>
      <c r="I148" s="97" t="s">
        <v>847</v>
      </c>
      <c r="J148" s="12" t="s">
        <v>19</v>
      </c>
      <c r="K148" s="12" t="s">
        <v>72</v>
      </c>
      <c r="L148" s="24" t="s">
        <v>45</v>
      </c>
      <c r="M148" s="24"/>
      <c r="N148" s="24"/>
      <c r="O148" s="13" t="s">
        <v>78</v>
      </c>
      <c r="P148" s="73">
        <f>358/5</f>
        <v>71.599999999999994</v>
      </c>
      <c r="Q148" s="73" t="s">
        <v>76</v>
      </c>
      <c r="R148" s="73"/>
      <c r="S148" s="73" t="s">
        <v>76</v>
      </c>
      <c r="T148" s="73"/>
      <c r="U148" s="73" t="s">
        <v>76</v>
      </c>
      <c r="V148" s="24"/>
      <c r="W148" s="54" t="s">
        <v>3406</v>
      </c>
      <c r="X148" s="17" t="s">
        <v>854</v>
      </c>
      <c r="Y148" s="16">
        <v>9817058345</v>
      </c>
    </row>
    <row r="149" spans="1:25" s="19" customFormat="1" ht="20.25" customHeight="1">
      <c r="A149" s="73">
        <v>146</v>
      </c>
      <c r="B149" s="12" t="s">
        <v>115</v>
      </c>
      <c r="C149" s="22" t="s">
        <v>649</v>
      </c>
      <c r="D149" s="22"/>
      <c r="E149" s="12" t="s">
        <v>433</v>
      </c>
      <c r="F149" s="12" t="s">
        <v>206</v>
      </c>
      <c r="G149" s="22" t="s">
        <v>855</v>
      </c>
      <c r="H149" s="22" t="s">
        <v>856</v>
      </c>
      <c r="I149" s="97" t="s">
        <v>848</v>
      </c>
      <c r="J149" s="12" t="s">
        <v>19</v>
      </c>
      <c r="K149" s="12" t="s">
        <v>72</v>
      </c>
      <c r="L149" s="24" t="s">
        <v>45</v>
      </c>
      <c r="M149" s="24"/>
      <c r="N149" s="24"/>
      <c r="O149" s="13" t="s">
        <v>81</v>
      </c>
      <c r="P149" s="73">
        <f>324/5</f>
        <v>64.8</v>
      </c>
      <c r="Q149" s="73" t="s">
        <v>76</v>
      </c>
      <c r="R149" s="73"/>
      <c r="S149" s="73" t="s">
        <v>76</v>
      </c>
      <c r="T149" s="73"/>
      <c r="U149" s="73" t="s">
        <v>76</v>
      </c>
      <c r="V149" s="24"/>
      <c r="W149" s="54" t="s">
        <v>3407</v>
      </c>
      <c r="X149" s="17" t="s">
        <v>857</v>
      </c>
      <c r="Y149" s="16">
        <v>9816355362</v>
      </c>
    </row>
    <row r="150" spans="1:25" ht="20.25" customHeight="1">
      <c r="A150" s="73">
        <v>147</v>
      </c>
      <c r="B150" s="12" t="s">
        <v>115</v>
      </c>
      <c r="C150" s="22" t="s">
        <v>858</v>
      </c>
      <c r="D150" s="12"/>
      <c r="E150" s="12" t="s">
        <v>859</v>
      </c>
      <c r="F150" s="12" t="s">
        <v>206</v>
      </c>
      <c r="G150" s="22" t="s">
        <v>860</v>
      </c>
      <c r="H150" s="37" t="s">
        <v>398</v>
      </c>
      <c r="I150" s="97" t="s">
        <v>849</v>
      </c>
      <c r="J150" s="12" t="s">
        <v>18</v>
      </c>
      <c r="K150" s="12" t="s">
        <v>74</v>
      </c>
      <c r="L150" s="24" t="s">
        <v>45</v>
      </c>
      <c r="M150" s="24"/>
      <c r="N150" s="24"/>
      <c r="O150" s="86" t="s">
        <v>78</v>
      </c>
      <c r="P150" s="73">
        <v>62.2</v>
      </c>
      <c r="Q150" s="73" t="s">
        <v>76</v>
      </c>
      <c r="R150" s="73"/>
      <c r="S150" s="73" t="s">
        <v>76</v>
      </c>
      <c r="T150" s="73"/>
      <c r="U150" s="73" t="s">
        <v>76</v>
      </c>
      <c r="V150" s="24"/>
      <c r="W150" s="54" t="s">
        <v>3408</v>
      </c>
      <c r="X150" s="17" t="s">
        <v>4051</v>
      </c>
      <c r="Y150" s="16">
        <v>8679260008</v>
      </c>
    </row>
    <row r="151" spans="1:25" ht="20.25" customHeight="1">
      <c r="A151" s="73">
        <v>148</v>
      </c>
      <c r="B151" s="12" t="s">
        <v>115</v>
      </c>
      <c r="C151" s="22" t="s">
        <v>861</v>
      </c>
      <c r="D151" s="12"/>
      <c r="E151" s="12" t="s">
        <v>309</v>
      </c>
      <c r="F151" s="12" t="s">
        <v>263</v>
      </c>
      <c r="G151" s="22" t="s">
        <v>173</v>
      </c>
      <c r="H151" s="37" t="s">
        <v>706</v>
      </c>
      <c r="I151" s="97" t="s">
        <v>850</v>
      </c>
      <c r="J151" s="12" t="s">
        <v>19</v>
      </c>
      <c r="K151" s="12" t="s">
        <v>72</v>
      </c>
      <c r="L151" s="24" t="s">
        <v>45</v>
      </c>
      <c r="M151" s="24"/>
      <c r="N151" s="24"/>
      <c r="O151" s="13" t="s">
        <v>81</v>
      </c>
      <c r="P151" s="73">
        <v>68.599999999999994</v>
      </c>
      <c r="Q151" s="73" t="s">
        <v>76</v>
      </c>
      <c r="R151" s="73"/>
      <c r="S151" s="73" t="s">
        <v>76</v>
      </c>
      <c r="T151" s="73"/>
      <c r="U151" s="73" t="s">
        <v>76</v>
      </c>
      <c r="V151" s="24"/>
      <c r="W151" s="54" t="s">
        <v>3409</v>
      </c>
      <c r="X151" s="17" t="s">
        <v>862</v>
      </c>
      <c r="Y151" s="16">
        <v>8091736029</v>
      </c>
    </row>
    <row r="152" spans="1:25" ht="20.25" customHeight="1">
      <c r="A152" s="73">
        <v>149</v>
      </c>
      <c r="B152" s="12" t="s">
        <v>115</v>
      </c>
      <c r="C152" s="22" t="s">
        <v>863</v>
      </c>
      <c r="D152" s="38"/>
      <c r="E152" s="12" t="s">
        <v>309</v>
      </c>
      <c r="F152" s="12" t="s">
        <v>263</v>
      </c>
      <c r="G152" s="22" t="s">
        <v>101</v>
      </c>
      <c r="H152" s="37" t="s">
        <v>864</v>
      </c>
      <c r="I152" s="97" t="s">
        <v>851</v>
      </c>
      <c r="J152" s="12" t="s">
        <v>19</v>
      </c>
      <c r="K152" s="12" t="s">
        <v>73</v>
      </c>
      <c r="L152" s="24" t="s">
        <v>45</v>
      </c>
      <c r="M152" s="24"/>
      <c r="N152" s="24"/>
      <c r="O152" s="13" t="s">
        <v>78</v>
      </c>
      <c r="P152" s="73">
        <v>82</v>
      </c>
      <c r="Q152" s="73" t="s">
        <v>76</v>
      </c>
      <c r="R152" s="73"/>
      <c r="S152" s="73" t="s">
        <v>76</v>
      </c>
      <c r="T152" s="73"/>
      <c r="U152" s="73" t="s">
        <v>76</v>
      </c>
      <c r="V152" s="24"/>
      <c r="W152" s="54" t="s">
        <v>3410</v>
      </c>
      <c r="X152" s="17" t="s">
        <v>865</v>
      </c>
      <c r="Y152" s="16">
        <v>8580891060</v>
      </c>
    </row>
    <row r="153" spans="1:25" s="75" customFormat="1" ht="20.25" customHeight="1">
      <c r="A153" s="73">
        <v>150</v>
      </c>
      <c r="B153" s="12" t="s">
        <v>115</v>
      </c>
      <c r="C153" s="22" t="s">
        <v>866</v>
      </c>
      <c r="D153" s="12"/>
      <c r="E153" s="12" t="s">
        <v>867</v>
      </c>
      <c r="F153" s="12" t="s">
        <v>206</v>
      </c>
      <c r="G153" s="22" t="s">
        <v>868</v>
      </c>
      <c r="H153" s="37" t="s">
        <v>869</v>
      </c>
      <c r="I153" s="97" t="s">
        <v>852</v>
      </c>
      <c r="J153" s="12" t="s">
        <v>19</v>
      </c>
      <c r="K153" s="12" t="s">
        <v>75</v>
      </c>
      <c r="L153" s="24" t="s">
        <v>45</v>
      </c>
      <c r="M153" s="24"/>
      <c r="N153" s="24"/>
      <c r="O153" s="86" t="s">
        <v>81</v>
      </c>
      <c r="P153" s="73">
        <v>58.3</v>
      </c>
      <c r="Q153" s="73" t="s">
        <v>76</v>
      </c>
      <c r="R153" s="73"/>
      <c r="S153" s="73" t="s">
        <v>76</v>
      </c>
      <c r="T153" s="73"/>
      <c r="U153" s="73" t="s">
        <v>76</v>
      </c>
      <c r="V153" s="24"/>
      <c r="W153" s="54" t="s">
        <v>3411</v>
      </c>
      <c r="X153" s="17" t="s">
        <v>870</v>
      </c>
      <c r="Y153" s="16">
        <v>9882610004</v>
      </c>
    </row>
    <row r="154" spans="1:25" s="75" customFormat="1" ht="20.25" customHeight="1">
      <c r="A154" s="73">
        <v>151</v>
      </c>
      <c r="B154" s="12" t="s">
        <v>115</v>
      </c>
      <c r="C154" s="22" t="s">
        <v>355</v>
      </c>
      <c r="D154" s="38"/>
      <c r="E154" s="12" t="s">
        <v>97</v>
      </c>
      <c r="F154" s="12" t="s">
        <v>263</v>
      </c>
      <c r="G154" s="22" t="s">
        <v>871</v>
      </c>
      <c r="H154" s="37" t="s">
        <v>872</v>
      </c>
      <c r="I154" s="97" t="s">
        <v>853</v>
      </c>
      <c r="J154" s="12" t="s">
        <v>19</v>
      </c>
      <c r="K154" s="12" t="s">
        <v>73</v>
      </c>
      <c r="L154" s="24" t="s">
        <v>45</v>
      </c>
      <c r="M154" s="24"/>
      <c r="N154" s="24"/>
      <c r="O154" s="86" t="s">
        <v>81</v>
      </c>
      <c r="P154" s="73">
        <v>75</v>
      </c>
      <c r="Q154" s="73" t="s">
        <v>76</v>
      </c>
      <c r="R154" s="73"/>
      <c r="S154" s="73" t="s">
        <v>76</v>
      </c>
      <c r="T154" s="73"/>
      <c r="U154" s="73" t="s">
        <v>76</v>
      </c>
      <c r="V154" s="24"/>
      <c r="W154" s="54" t="s">
        <v>3412</v>
      </c>
      <c r="X154" s="17" t="s">
        <v>873</v>
      </c>
      <c r="Y154" s="16">
        <v>7831051434</v>
      </c>
    </row>
    <row r="155" spans="1:25" ht="20.25" customHeight="1">
      <c r="A155" s="73">
        <v>152</v>
      </c>
      <c r="B155" s="12" t="s">
        <v>115</v>
      </c>
      <c r="C155" s="22" t="s">
        <v>874</v>
      </c>
      <c r="D155" s="22"/>
      <c r="E155" s="12" t="s">
        <v>97</v>
      </c>
      <c r="F155" s="12" t="s">
        <v>263</v>
      </c>
      <c r="G155" s="22" t="s">
        <v>576</v>
      </c>
      <c r="H155" s="37" t="s">
        <v>875</v>
      </c>
      <c r="I155" s="97" t="s">
        <v>876</v>
      </c>
      <c r="J155" s="12" t="s">
        <v>19</v>
      </c>
      <c r="K155" s="12" t="s">
        <v>75</v>
      </c>
      <c r="L155" s="24" t="s">
        <v>45</v>
      </c>
      <c r="M155" s="24"/>
      <c r="N155" s="24"/>
      <c r="O155" s="13" t="s">
        <v>81</v>
      </c>
      <c r="P155" s="73">
        <v>66</v>
      </c>
      <c r="Q155" s="73" t="s">
        <v>76</v>
      </c>
      <c r="R155" s="73"/>
      <c r="S155" s="73" t="s">
        <v>76</v>
      </c>
      <c r="T155" s="73"/>
      <c r="U155" s="73" t="s">
        <v>76</v>
      </c>
      <c r="V155" s="24"/>
      <c r="W155" s="54" t="s">
        <v>3413</v>
      </c>
      <c r="X155" s="17" t="s">
        <v>889</v>
      </c>
      <c r="Y155" s="16">
        <v>9882126083</v>
      </c>
    </row>
    <row r="156" spans="1:25" ht="20.25" customHeight="1">
      <c r="A156" s="73">
        <v>153</v>
      </c>
      <c r="B156" s="12" t="s">
        <v>115</v>
      </c>
      <c r="C156" s="22" t="s">
        <v>890</v>
      </c>
      <c r="D156" s="12"/>
      <c r="E156" s="22" t="s">
        <v>309</v>
      </c>
      <c r="F156" s="37" t="s">
        <v>263</v>
      </c>
      <c r="G156" s="37" t="s">
        <v>891</v>
      </c>
      <c r="H156" s="37" t="s">
        <v>362</v>
      </c>
      <c r="I156" s="97" t="s">
        <v>877</v>
      </c>
      <c r="J156" s="12" t="s">
        <v>37</v>
      </c>
      <c r="K156" s="12" t="s">
        <v>72</v>
      </c>
      <c r="L156" s="24" t="s">
        <v>45</v>
      </c>
      <c r="M156" s="24"/>
      <c r="N156" s="24"/>
      <c r="O156" s="13" t="s">
        <v>81</v>
      </c>
      <c r="P156" s="73">
        <v>55</v>
      </c>
      <c r="Q156" s="73" t="s">
        <v>76</v>
      </c>
      <c r="R156" s="73"/>
      <c r="S156" s="73" t="s">
        <v>76</v>
      </c>
      <c r="T156" s="73"/>
      <c r="U156" s="73" t="s">
        <v>76</v>
      </c>
      <c r="V156" s="24"/>
      <c r="W156" s="54" t="s">
        <v>3414</v>
      </c>
      <c r="X156" s="17"/>
      <c r="Y156" s="16">
        <v>8580550345</v>
      </c>
    </row>
    <row r="157" spans="1:25" ht="20.25" customHeight="1">
      <c r="A157" s="73">
        <v>154</v>
      </c>
      <c r="B157" s="12" t="s">
        <v>115</v>
      </c>
      <c r="C157" s="22" t="s">
        <v>892</v>
      </c>
      <c r="D157" s="12"/>
      <c r="E157" s="22" t="s">
        <v>893</v>
      </c>
      <c r="F157" s="37" t="s">
        <v>263</v>
      </c>
      <c r="G157" s="37" t="s">
        <v>894</v>
      </c>
      <c r="H157" s="37" t="s">
        <v>368</v>
      </c>
      <c r="I157" s="97" t="s">
        <v>878</v>
      </c>
      <c r="J157" s="12" t="s">
        <v>19</v>
      </c>
      <c r="K157" s="12" t="s">
        <v>72</v>
      </c>
      <c r="L157" s="24" t="s">
        <v>45</v>
      </c>
      <c r="M157" s="24"/>
      <c r="N157" s="24"/>
      <c r="O157" s="13" t="s">
        <v>78</v>
      </c>
      <c r="P157" s="73">
        <f>333/5</f>
        <v>66.599999999999994</v>
      </c>
      <c r="Q157" s="73" t="s">
        <v>76</v>
      </c>
      <c r="R157" s="73"/>
      <c r="S157" s="73" t="s">
        <v>76</v>
      </c>
      <c r="T157" s="73"/>
      <c r="U157" s="73" t="s">
        <v>76</v>
      </c>
      <c r="V157" s="24"/>
      <c r="W157" s="54" t="s">
        <v>3415</v>
      </c>
      <c r="X157" s="17" t="s">
        <v>4052</v>
      </c>
      <c r="Y157" s="16">
        <v>7876669223</v>
      </c>
    </row>
    <row r="158" spans="1:25" ht="20.25" customHeight="1">
      <c r="A158" s="73">
        <v>155</v>
      </c>
      <c r="B158" s="12" t="s">
        <v>115</v>
      </c>
      <c r="C158" s="22" t="s">
        <v>895</v>
      </c>
      <c r="D158" s="22"/>
      <c r="E158" s="12" t="s">
        <v>97</v>
      </c>
      <c r="F158" s="12" t="s">
        <v>263</v>
      </c>
      <c r="G158" s="22" t="s">
        <v>896</v>
      </c>
      <c r="H158" s="22" t="s">
        <v>897</v>
      </c>
      <c r="I158" s="97" t="s">
        <v>879</v>
      </c>
      <c r="J158" s="12" t="s">
        <v>19</v>
      </c>
      <c r="K158" s="12" t="s">
        <v>73</v>
      </c>
      <c r="L158" s="24" t="s">
        <v>45</v>
      </c>
      <c r="M158" s="24"/>
      <c r="N158" s="24"/>
      <c r="O158" s="13" t="s">
        <v>78</v>
      </c>
      <c r="P158" s="73">
        <v>60</v>
      </c>
      <c r="Q158" s="73" t="s">
        <v>76</v>
      </c>
      <c r="R158" s="73"/>
      <c r="S158" s="73" t="s">
        <v>76</v>
      </c>
      <c r="T158" s="73"/>
      <c r="U158" s="73" t="s">
        <v>76</v>
      </c>
      <c r="V158" s="24"/>
      <c r="W158" s="54" t="s">
        <v>3416</v>
      </c>
      <c r="X158" s="17" t="s">
        <v>898</v>
      </c>
      <c r="Y158" s="16">
        <v>8219294720</v>
      </c>
    </row>
    <row r="159" spans="1:25" ht="20.25" customHeight="1">
      <c r="A159" s="73">
        <v>156</v>
      </c>
      <c r="B159" s="12" t="s">
        <v>115</v>
      </c>
      <c r="C159" s="12" t="s">
        <v>899</v>
      </c>
      <c r="D159" s="12"/>
      <c r="E159" s="12"/>
      <c r="F159" s="12" t="s">
        <v>206</v>
      </c>
      <c r="G159" s="12" t="s">
        <v>900</v>
      </c>
      <c r="H159" s="12" t="s">
        <v>901</v>
      </c>
      <c r="I159" s="97" t="s">
        <v>880</v>
      </c>
      <c r="J159" s="12" t="s">
        <v>19</v>
      </c>
      <c r="K159" s="12" t="s">
        <v>74</v>
      </c>
      <c r="L159" s="24" t="s">
        <v>45</v>
      </c>
      <c r="M159" s="24"/>
      <c r="N159" s="24"/>
      <c r="O159" s="13" t="s">
        <v>78</v>
      </c>
      <c r="P159" s="73">
        <v>60</v>
      </c>
      <c r="Q159" s="73" t="s">
        <v>76</v>
      </c>
      <c r="R159" s="73"/>
      <c r="S159" s="73" t="s">
        <v>76</v>
      </c>
      <c r="T159" s="73"/>
      <c r="U159" s="73" t="s">
        <v>76</v>
      </c>
      <c r="V159" s="24"/>
      <c r="W159" s="54" t="s">
        <v>3417</v>
      </c>
      <c r="X159" s="17" t="s">
        <v>902</v>
      </c>
      <c r="Y159" s="16">
        <v>8627964774</v>
      </c>
    </row>
    <row r="160" spans="1:25" ht="20.25" customHeight="1">
      <c r="A160" s="73">
        <v>157</v>
      </c>
      <c r="B160" s="12" t="s">
        <v>115</v>
      </c>
      <c r="C160" s="22" t="s">
        <v>834</v>
      </c>
      <c r="D160" s="12"/>
      <c r="E160" s="22" t="s">
        <v>532</v>
      </c>
      <c r="F160" s="37" t="s">
        <v>263</v>
      </c>
      <c r="G160" s="37" t="s">
        <v>903</v>
      </c>
      <c r="H160" s="37" t="s">
        <v>904</v>
      </c>
      <c r="I160" s="97" t="s">
        <v>881</v>
      </c>
      <c r="J160" s="12" t="s">
        <v>19</v>
      </c>
      <c r="K160" s="12" t="s">
        <v>73</v>
      </c>
      <c r="L160" s="24" t="s">
        <v>45</v>
      </c>
      <c r="M160" s="24"/>
      <c r="N160" s="24"/>
      <c r="O160" s="13" t="s">
        <v>81</v>
      </c>
      <c r="P160" s="73">
        <v>67.400000000000006</v>
      </c>
      <c r="Q160" s="73" t="s">
        <v>76</v>
      </c>
      <c r="R160" s="73"/>
      <c r="S160" s="73" t="s">
        <v>76</v>
      </c>
      <c r="T160" s="73"/>
      <c r="U160" s="73" t="s">
        <v>76</v>
      </c>
      <c r="V160" s="24"/>
      <c r="W160" s="54" t="s">
        <v>3418</v>
      </c>
      <c r="X160" s="17" t="s">
        <v>905</v>
      </c>
      <c r="Y160" s="16">
        <v>6230396497</v>
      </c>
    </row>
    <row r="161" spans="1:25" ht="20.25" customHeight="1">
      <c r="A161" s="73">
        <v>158</v>
      </c>
      <c r="B161" s="12" t="s">
        <v>115</v>
      </c>
      <c r="C161" s="22" t="s">
        <v>906</v>
      </c>
      <c r="D161" s="22"/>
      <c r="E161" s="12"/>
      <c r="F161" s="12" t="s">
        <v>263</v>
      </c>
      <c r="G161" s="22" t="s">
        <v>907</v>
      </c>
      <c r="H161" s="37" t="s">
        <v>908</v>
      </c>
      <c r="I161" s="97" t="s">
        <v>882</v>
      </c>
      <c r="J161" s="12" t="s">
        <v>19</v>
      </c>
      <c r="K161" s="12" t="s">
        <v>75</v>
      </c>
      <c r="L161" s="24" t="s">
        <v>45</v>
      </c>
      <c r="M161" s="24"/>
      <c r="N161" s="24"/>
      <c r="O161" s="13" t="s">
        <v>81</v>
      </c>
      <c r="P161" s="73">
        <v>75</v>
      </c>
      <c r="Q161" s="73" t="s">
        <v>76</v>
      </c>
      <c r="R161" s="73"/>
      <c r="S161" s="73" t="s">
        <v>76</v>
      </c>
      <c r="T161" s="73"/>
      <c r="U161" s="73" t="s">
        <v>76</v>
      </c>
      <c r="V161" s="24"/>
      <c r="W161" s="54" t="s">
        <v>3419</v>
      </c>
      <c r="X161" s="17" t="s">
        <v>909</v>
      </c>
      <c r="Y161" s="16">
        <v>9459503138</v>
      </c>
    </row>
    <row r="162" spans="1:25" ht="20.25" customHeight="1">
      <c r="A162" s="73">
        <v>159</v>
      </c>
      <c r="B162" s="12" t="s">
        <v>115</v>
      </c>
      <c r="C162" s="22" t="s">
        <v>910</v>
      </c>
      <c r="D162" s="22"/>
      <c r="E162" s="12" t="s">
        <v>911</v>
      </c>
      <c r="F162" s="12" t="s">
        <v>263</v>
      </c>
      <c r="G162" s="22" t="s">
        <v>912</v>
      </c>
      <c r="H162" s="37" t="s">
        <v>913</v>
      </c>
      <c r="I162" s="97" t="s">
        <v>883</v>
      </c>
      <c r="J162" s="12" t="s">
        <v>37</v>
      </c>
      <c r="K162" s="12" t="s">
        <v>74</v>
      </c>
      <c r="L162" s="24" t="s">
        <v>45</v>
      </c>
      <c r="M162" s="24"/>
      <c r="N162" s="24"/>
      <c r="O162" s="86" t="s">
        <v>81</v>
      </c>
      <c r="P162" s="73">
        <v>62</v>
      </c>
      <c r="Q162" s="73" t="s">
        <v>76</v>
      </c>
      <c r="R162" s="73"/>
      <c r="S162" s="73" t="s">
        <v>76</v>
      </c>
      <c r="T162" s="73"/>
      <c r="U162" s="73" t="s">
        <v>76</v>
      </c>
      <c r="V162" s="24"/>
      <c r="W162" s="54" t="s">
        <v>3420</v>
      </c>
      <c r="X162" s="17" t="s">
        <v>914</v>
      </c>
      <c r="Y162" s="16">
        <v>9650727124</v>
      </c>
    </row>
    <row r="163" spans="1:25" ht="20.25" customHeight="1">
      <c r="A163" s="73">
        <v>160</v>
      </c>
      <c r="B163" s="12" t="s">
        <v>115</v>
      </c>
      <c r="C163" s="22" t="s">
        <v>620</v>
      </c>
      <c r="D163" s="22"/>
      <c r="E163" s="12" t="s">
        <v>915</v>
      </c>
      <c r="F163" s="12" t="s">
        <v>263</v>
      </c>
      <c r="G163" s="22" t="s">
        <v>114</v>
      </c>
      <c r="H163" s="37" t="s">
        <v>916</v>
      </c>
      <c r="I163" s="97" t="s">
        <v>884</v>
      </c>
      <c r="J163" s="12" t="s">
        <v>19</v>
      </c>
      <c r="K163" s="12" t="s">
        <v>72</v>
      </c>
      <c r="L163" s="24" t="s">
        <v>45</v>
      </c>
      <c r="M163" s="24"/>
      <c r="N163" s="24"/>
      <c r="O163" s="86" t="s">
        <v>81</v>
      </c>
      <c r="P163" s="73">
        <v>58.4</v>
      </c>
      <c r="Q163" s="73" t="s">
        <v>76</v>
      </c>
      <c r="R163" s="73"/>
      <c r="S163" s="73" t="s">
        <v>76</v>
      </c>
      <c r="T163" s="73"/>
      <c r="U163" s="73" t="s">
        <v>76</v>
      </c>
      <c r="V163" s="24"/>
      <c r="W163" s="54" t="s">
        <v>3421</v>
      </c>
      <c r="X163" s="17" t="s">
        <v>917</v>
      </c>
      <c r="Y163" s="16">
        <v>7018241191</v>
      </c>
    </row>
    <row r="164" spans="1:25" s="19" customFormat="1" ht="20.25" customHeight="1">
      <c r="A164" s="73">
        <v>161</v>
      </c>
      <c r="B164" s="12" t="s">
        <v>115</v>
      </c>
      <c r="C164" s="22" t="s">
        <v>918</v>
      </c>
      <c r="D164" s="22"/>
      <c r="E164" s="12" t="s">
        <v>919</v>
      </c>
      <c r="F164" s="12" t="s">
        <v>263</v>
      </c>
      <c r="G164" s="22" t="s">
        <v>920</v>
      </c>
      <c r="H164" s="37" t="s">
        <v>562</v>
      </c>
      <c r="I164" s="97" t="s">
        <v>885</v>
      </c>
      <c r="J164" s="12" t="s">
        <v>19</v>
      </c>
      <c r="K164" s="12" t="s">
        <v>74</v>
      </c>
      <c r="L164" s="24" t="s">
        <v>45</v>
      </c>
      <c r="M164" s="24"/>
      <c r="N164" s="24"/>
      <c r="O164" s="13" t="s">
        <v>81</v>
      </c>
      <c r="P164" s="73">
        <v>66</v>
      </c>
      <c r="Q164" s="73" t="s">
        <v>76</v>
      </c>
      <c r="R164" s="73"/>
      <c r="S164" s="73" t="s">
        <v>76</v>
      </c>
      <c r="T164" s="73"/>
      <c r="U164" s="73" t="s">
        <v>76</v>
      </c>
      <c r="V164" s="24"/>
      <c r="W164" s="54" t="s">
        <v>3422</v>
      </c>
      <c r="X164" s="17" t="s">
        <v>921</v>
      </c>
      <c r="Y164" s="16">
        <v>8628957566</v>
      </c>
    </row>
    <row r="165" spans="1:25" s="19" customFormat="1" ht="20.25" customHeight="1">
      <c r="A165" s="73">
        <v>162</v>
      </c>
      <c r="B165" s="12" t="s">
        <v>115</v>
      </c>
      <c r="C165" s="22" t="s">
        <v>618</v>
      </c>
      <c r="D165" s="22"/>
      <c r="E165" s="12" t="s">
        <v>98</v>
      </c>
      <c r="F165" s="12" t="s">
        <v>263</v>
      </c>
      <c r="G165" s="22" t="s">
        <v>132</v>
      </c>
      <c r="H165" s="22" t="s">
        <v>922</v>
      </c>
      <c r="I165" s="97" t="s">
        <v>886</v>
      </c>
      <c r="J165" s="12" t="s">
        <v>19</v>
      </c>
      <c r="K165" s="12" t="s">
        <v>72</v>
      </c>
      <c r="L165" s="24" t="s">
        <v>45</v>
      </c>
      <c r="M165" s="24"/>
      <c r="N165" s="24"/>
      <c r="O165" s="13" t="s">
        <v>81</v>
      </c>
      <c r="P165" s="73">
        <f>271/5</f>
        <v>54.2</v>
      </c>
      <c r="Q165" s="73" t="s">
        <v>76</v>
      </c>
      <c r="R165" s="73"/>
      <c r="S165" s="73" t="s">
        <v>76</v>
      </c>
      <c r="T165" s="73"/>
      <c r="U165" s="73" t="s">
        <v>76</v>
      </c>
      <c r="V165" s="24"/>
      <c r="W165" s="54" t="s">
        <v>3423</v>
      </c>
      <c r="X165" s="17" t="s">
        <v>924</v>
      </c>
      <c r="Y165" s="16">
        <v>8091709602</v>
      </c>
    </row>
    <row r="166" spans="1:25" s="19" customFormat="1" ht="20.25" customHeight="1">
      <c r="A166" s="73">
        <v>163</v>
      </c>
      <c r="B166" s="12" t="s">
        <v>115</v>
      </c>
      <c r="C166" s="22" t="s">
        <v>925</v>
      </c>
      <c r="D166" s="12"/>
      <c r="E166" s="12" t="s">
        <v>98</v>
      </c>
      <c r="F166" s="12" t="s">
        <v>263</v>
      </c>
      <c r="G166" s="22" t="s">
        <v>926</v>
      </c>
      <c r="H166" s="22" t="s">
        <v>927</v>
      </c>
      <c r="I166" s="97" t="s">
        <v>887</v>
      </c>
      <c r="J166" s="12" t="s">
        <v>19</v>
      </c>
      <c r="K166" s="12" t="s">
        <v>72</v>
      </c>
      <c r="L166" s="24" t="s">
        <v>45</v>
      </c>
      <c r="M166" s="24"/>
      <c r="N166" s="24"/>
      <c r="O166" s="13" t="s">
        <v>78</v>
      </c>
      <c r="P166" s="73">
        <v>58</v>
      </c>
      <c r="Q166" s="73" t="s">
        <v>76</v>
      </c>
      <c r="R166" s="73"/>
      <c r="S166" s="73" t="s">
        <v>76</v>
      </c>
      <c r="T166" s="73"/>
      <c r="U166" s="73" t="s">
        <v>76</v>
      </c>
      <c r="V166" s="24"/>
      <c r="W166" s="54" t="s">
        <v>3424</v>
      </c>
      <c r="X166" s="17" t="s">
        <v>928</v>
      </c>
      <c r="Y166" s="16">
        <v>9816139277</v>
      </c>
    </row>
    <row r="167" spans="1:25" s="19" customFormat="1" ht="20.25" customHeight="1">
      <c r="A167" s="73">
        <v>164</v>
      </c>
      <c r="B167" s="12" t="s">
        <v>115</v>
      </c>
      <c r="C167" s="22" t="s">
        <v>929</v>
      </c>
      <c r="D167" s="12"/>
      <c r="E167" s="12"/>
      <c r="F167" s="12" t="s">
        <v>206</v>
      </c>
      <c r="G167" s="22" t="s">
        <v>930</v>
      </c>
      <c r="H167" s="22" t="s">
        <v>931</v>
      </c>
      <c r="I167" s="97" t="s">
        <v>888</v>
      </c>
      <c r="J167" s="12" t="s">
        <v>37</v>
      </c>
      <c r="K167" s="12" t="s">
        <v>74</v>
      </c>
      <c r="L167" s="24" t="s">
        <v>45</v>
      </c>
      <c r="M167" s="24"/>
      <c r="N167" s="24"/>
      <c r="O167" s="13" t="s">
        <v>78</v>
      </c>
      <c r="P167" s="73">
        <v>67.599999999999994</v>
      </c>
      <c r="Q167" s="73" t="s">
        <v>76</v>
      </c>
      <c r="R167" s="73"/>
      <c r="S167" s="73" t="s">
        <v>76</v>
      </c>
      <c r="T167" s="73"/>
      <c r="U167" s="73" t="s">
        <v>76</v>
      </c>
      <c r="V167" s="24"/>
      <c r="W167" s="54" t="s">
        <v>3425</v>
      </c>
      <c r="X167" s="17" t="s">
        <v>932</v>
      </c>
      <c r="Y167" s="16">
        <v>9837985352</v>
      </c>
    </row>
    <row r="168" spans="1:25" s="76" customFormat="1" ht="20.25" customHeight="1">
      <c r="A168" s="73">
        <v>165</v>
      </c>
      <c r="B168" s="21" t="s">
        <v>115</v>
      </c>
      <c r="C168" s="21" t="s">
        <v>933</v>
      </c>
      <c r="D168" s="21"/>
      <c r="E168" s="21" t="s">
        <v>97</v>
      </c>
      <c r="F168" s="21" t="s">
        <v>263</v>
      </c>
      <c r="G168" s="21" t="s">
        <v>934</v>
      </c>
      <c r="H168" s="21" t="s">
        <v>935</v>
      </c>
      <c r="I168" s="97" t="s">
        <v>923</v>
      </c>
      <c r="J168" s="21" t="s">
        <v>14</v>
      </c>
      <c r="K168" s="21" t="s">
        <v>74</v>
      </c>
      <c r="L168" s="16" t="s">
        <v>45</v>
      </c>
      <c r="M168" s="16"/>
      <c r="N168" s="16"/>
      <c r="O168" s="71" t="s">
        <v>78</v>
      </c>
      <c r="P168" s="73">
        <v>54</v>
      </c>
      <c r="Q168" s="23" t="s">
        <v>76</v>
      </c>
      <c r="R168" s="23"/>
      <c r="S168" s="23" t="s">
        <v>76</v>
      </c>
      <c r="T168" s="23"/>
      <c r="U168" s="23" t="s">
        <v>76</v>
      </c>
      <c r="V168" s="16"/>
      <c r="W168" s="54" t="s">
        <v>3426</v>
      </c>
      <c r="X168" s="17" t="s">
        <v>936</v>
      </c>
      <c r="Y168" s="16">
        <v>8091759028</v>
      </c>
    </row>
    <row r="169" spans="1:25" ht="20.25" customHeight="1">
      <c r="A169" s="73">
        <v>166</v>
      </c>
      <c r="B169" s="21" t="s">
        <v>115</v>
      </c>
      <c r="C169" s="12" t="s">
        <v>906</v>
      </c>
      <c r="D169" s="12"/>
      <c r="E169" s="12" t="s">
        <v>919</v>
      </c>
      <c r="F169" s="12" t="s">
        <v>263</v>
      </c>
      <c r="G169" s="12" t="s">
        <v>941</v>
      </c>
      <c r="H169" s="12" t="s">
        <v>942</v>
      </c>
      <c r="I169" s="97" t="s">
        <v>937</v>
      </c>
      <c r="J169" s="12" t="s">
        <v>19</v>
      </c>
      <c r="K169" s="12" t="s">
        <v>74</v>
      </c>
      <c r="L169" s="24" t="s">
        <v>45</v>
      </c>
      <c r="M169" s="24"/>
      <c r="N169" s="24"/>
      <c r="O169" s="13" t="s">
        <v>81</v>
      </c>
      <c r="P169" s="73">
        <v>52</v>
      </c>
      <c r="Q169" s="73" t="s">
        <v>76</v>
      </c>
      <c r="R169" s="73"/>
      <c r="S169" s="73" t="s">
        <v>76</v>
      </c>
      <c r="T169" s="73"/>
      <c r="U169" s="73" t="s">
        <v>76</v>
      </c>
      <c r="V169" s="24"/>
      <c r="W169" s="54" t="s">
        <v>3427</v>
      </c>
      <c r="X169" s="17" t="s">
        <v>943</v>
      </c>
      <c r="Y169" s="16">
        <v>7876328384</v>
      </c>
    </row>
    <row r="170" spans="1:25" s="76" customFormat="1" ht="20.25" customHeight="1">
      <c r="A170" s="73">
        <v>167</v>
      </c>
      <c r="B170" s="21" t="s">
        <v>115</v>
      </c>
      <c r="C170" s="21" t="s">
        <v>946</v>
      </c>
      <c r="D170" s="21"/>
      <c r="E170" s="21" t="s">
        <v>604</v>
      </c>
      <c r="F170" s="21" t="s">
        <v>206</v>
      </c>
      <c r="G170" s="21" t="s">
        <v>947</v>
      </c>
      <c r="H170" s="21" t="s">
        <v>948</v>
      </c>
      <c r="I170" s="97" t="s">
        <v>938</v>
      </c>
      <c r="J170" s="21" t="s">
        <v>19</v>
      </c>
      <c r="K170" s="21" t="s">
        <v>72</v>
      </c>
      <c r="L170" s="16" t="s">
        <v>45</v>
      </c>
      <c r="M170" s="16"/>
      <c r="N170" s="16"/>
      <c r="O170" s="71" t="s">
        <v>78</v>
      </c>
      <c r="P170" s="73">
        <v>75</v>
      </c>
      <c r="Q170" s="23" t="s">
        <v>76</v>
      </c>
      <c r="R170" s="23"/>
      <c r="S170" s="23" t="s">
        <v>76</v>
      </c>
      <c r="T170" s="23"/>
      <c r="U170" s="23" t="s">
        <v>76</v>
      </c>
      <c r="V170" s="16"/>
      <c r="W170" s="54" t="s">
        <v>3428</v>
      </c>
      <c r="X170" s="17" t="s">
        <v>949</v>
      </c>
      <c r="Y170" s="16">
        <v>8091722249</v>
      </c>
    </row>
    <row r="171" spans="1:25" s="19" customFormat="1" ht="20.25" customHeight="1">
      <c r="A171" s="73">
        <v>168</v>
      </c>
      <c r="B171" s="21" t="s">
        <v>115</v>
      </c>
      <c r="C171" s="22" t="s">
        <v>406</v>
      </c>
      <c r="D171" s="12"/>
      <c r="E171" s="22" t="s">
        <v>97</v>
      </c>
      <c r="F171" s="22" t="s">
        <v>263</v>
      </c>
      <c r="G171" s="22" t="s">
        <v>498</v>
      </c>
      <c r="H171" s="12" t="s">
        <v>320</v>
      </c>
      <c r="I171" s="97" t="s">
        <v>939</v>
      </c>
      <c r="J171" s="12" t="s">
        <v>19</v>
      </c>
      <c r="K171" s="12" t="s">
        <v>72</v>
      </c>
      <c r="L171" s="24" t="s">
        <v>45</v>
      </c>
      <c r="M171" s="24"/>
      <c r="N171" s="24"/>
      <c r="O171" s="13" t="s">
        <v>81</v>
      </c>
      <c r="P171" s="73">
        <v>56</v>
      </c>
      <c r="Q171" s="73" t="s">
        <v>76</v>
      </c>
      <c r="R171" s="73"/>
      <c r="S171" s="73" t="s">
        <v>76</v>
      </c>
      <c r="T171" s="73"/>
      <c r="U171" s="73" t="s">
        <v>76</v>
      </c>
      <c r="V171" s="24"/>
      <c r="W171" s="54" t="s">
        <v>3429</v>
      </c>
      <c r="X171" s="17" t="s">
        <v>950</v>
      </c>
      <c r="Y171" s="16">
        <v>9015405925</v>
      </c>
    </row>
    <row r="172" spans="1:25" ht="20.25" customHeight="1">
      <c r="A172" s="73">
        <v>169</v>
      </c>
      <c r="B172" s="21" t="s">
        <v>115</v>
      </c>
      <c r="C172" s="22" t="s">
        <v>951</v>
      </c>
      <c r="D172" s="12"/>
      <c r="E172" s="12" t="s">
        <v>97</v>
      </c>
      <c r="F172" s="12" t="s">
        <v>263</v>
      </c>
      <c r="G172" s="22" t="s">
        <v>828</v>
      </c>
      <c r="H172" s="22" t="s">
        <v>952</v>
      </c>
      <c r="I172" s="97" t="s">
        <v>940</v>
      </c>
      <c r="J172" s="12" t="s">
        <v>19</v>
      </c>
      <c r="K172" s="12" t="s">
        <v>73</v>
      </c>
      <c r="L172" s="24" t="s">
        <v>45</v>
      </c>
      <c r="M172" s="24"/>
      <c r="N172" s="24"/>
      <c r="O172" s="13" t="s">
        <v>81</v>
      </c>
      <c r="P172" s="73">
        <v>78</v>
      </c>
      <c r="Q172" s="73" t="s">
        <v>76</v>
      </c>
      <c r="R172" s="73"/>
      <c r="S172" s="73" t="s">
        <v>76</v>
      </c>
      <c r="T172" s="73"/>
      <c r="U172" s="73" t="s">
        <v>76</v>
      </c>
      <c r="V172" s="24"/>
      <c r="W172" s="16" t="s">
        <v>3430</v>
      </c>
      <c r="X172" s="17" t="s">
        <v>953</v>
      </c>
      <c r="Y172" s="16">
        <v>7560004074</v>
      </c>
    </row>
    <row r="173" spans="1:25" s="75" customFormat="1" ht="20.25" customHeight="1">
      <c r="A173" s="73">
        <v>170</v>
      </c>
      <c r="B173" s="21" t="s">
        <v>115</v>
      </c>
      <c r="C173" s="22" t="s">
        <v>954</v>
      </c>
      <c r="D173" s="12"/>
      <c r="E173" s="12"/>
      <c r="F173" s="12" t="s">
        <v>263</v>
      </c>
      <c r="G173" s="22" t="s">
        <v>111</v>
      </c>
      <c r="H173" s="22" t="s">
        <v>746</v>
      </c>
      <c r="I173" s="97" t="s">
        <v>944</v>
      </c>
      <c r="J173" s="12" t="s">
        <v>19</v>
      </c>
      <c r="K173" s="12" t="s">
        <v>72</v>
      </c>
      <c r="L173" s="24" t="s">
        <v>45</v>
      </c>
      <c r="M173" s="24"/>
      <c r="N173" s="24"/>
      <c r="O173" s="13" t="s">
        <v>81</v>
      </c>
      <c r="P173" s="73">
        <f>389/5</f>
        <v>77.8</v>
      </c>
      <c r="Q173" s="73" t="s">
        <v>76</v>
      </c>
      <c r="R173" s="73"/>
      <c r="S173" s="73" t="s">
        <v>76</v>
      </c>
      <c r="T173" s="73"/>
      <c r="U173" s="73" t="s">
        <v>76</v>
      </c>
      <c r="V173" s="24"/>
      <c r="W173" s="51" t="s">
        <v>3431</v>
      </c>
      <c r="X173" s="17" t="s">
        <v>955</v>
      </c>
      <c r="Y173" s="16"/>
    </row>
    <row r="174" spans="1:25" ht="20.25" customHeight="1">
      <c r="A174" s="73">
        <v>171</v>
      </c>
      <c r="B174" s="21" t="s">
        <v>115</v>
      </c>
      <c r="C174" s="22" t="s">
        <v>956</v>
      </c>
      <c r="D174" s="12"/>
      <c r="E174" s="12" t="s">
        <v>309</v>
      </c>
      <c r="F174" s="12" t="s">
        <v>263</v>
      </c>
      <c r="G174" s="22" t="s">
        <v>142</v>
      </c>
      <c r="H174" s="22" t="s">
        <v>957</v>
      </c>
      <c r="I174" s="97" t="s">
        <v>945</v>
      </c>
      <c r="J174" s="12" t="s">
        <v>19</v>
      </c>
      <c r="K174" s="12" t="s">
        <v>74</v>
      </c>
      <c r="L174" s="24" t="s">
        <v>45</v>
      </c>
      <c r="M174" s="24"/>
      <c r="N174" s="24"/>
      <c r="O174" s="13" t="s">
        <v>78</v>
      </c>
      <c r="P174" s="73">
        <f>455/5</f>
        <v>91</v>
      </c>
      <c r="Q174" s="73" t="s">
        <v>76</v>
      </c>
      <c r="R174" s="73"/>
      <c r="S174" s="73" t="s">
        <v>76</v>
      </c>
      <c r="T174" s="73"/>
      <c r="U174" s="73" t="s">
        <v>76</v>
      </c>
      <c r="V174" s="24"/>
      <c r="W174" s="63" t="s">
        <v>3432</v>
      </c>
      <c r="X174" s="17" t="s">
        <v>958</v>
      </c>
      <c r="Y174" s="16">
        <v>7009908139</v>
      </c>
    </row>
    <row r="175" spans="1:25" ht="20.25" customHeight="1">
      <c r="A175" s="73">
        <v>172</v>
      </c>
      <c r="B175" s="21" t="s">
        <v>115</v>
      </c>
      <c r="C175" s="22" t="s">
        <v>3173</v>
      </c>
      <c r="D175" s="12"/>
      <c r="E175" s="12"/>
      <c r="F175" s="12" t="s">
        <v>263</v>
      </c>
      <c r="G175" s="22" t="s">
        <v>498</v>
      </c>
      <c r="H175" s="22" t="s">
        <v>409</v>
      </c>
      <c r="I175" s="97" t="s">
        <v>3022</v>
      </c>
      <c r="J175" s="12" t="s">
        <v>19</v>
      </c>
      <c r="K175" s="12" t="s">
        <v>72</v>
      </c>
      <c r="L175" s="24" t="s">
        <v>45</v>
      </c>
      <c r="M175" s="24"/>
      <c r="N175" s="24"/>
      <c r="O175" s="86" t="s">
        <v>2139</v>
      </c>
      <c r="P175" s="73">
        <v>60.8</v>
      </c>
      <c r="Q175" s="73" t="s">
        <v>76</v>
      </c>
      <c r="R175" s="73"/>
      <c r="S175" s="73" t="s">
        <v>76</v>
      </c>
      <c r="T175" s="73"/>
      <c r="U175" s="73" t="s">
        <v>76</v>
      </c>
      <c r="V175" s="24"/>
      <c r="W175" s="63" t="s">
        <v>3433</v>
      </c>
      <c r="X175" s="17" t="s">
        <v>3174</v>
      </c>
      <c r="Y175" s="16">
        <v>8626813382</v>
      </c>
    </row>
    <row r="176" spans="1:25" ht="20.25" customHeight="1">
      <c r="A176" s="73">
        <v>173</v>
      </c>
      <c r="B176" s="21" t="s">
        <v>115</v>
      </c>
      <c r="C176" s="22" t="s">
        <v>3159</v>
      </c>
      <c r="D176" s="12" t="s">
        <v>3160</v>
      </c>
      <c r="E176" s="12" t="s">
        <v>1688</v>
      </c>
      <c r="F176" s="12" t="s">
        <v>263</v>
      </c>
      <c r="G176" s="22" t="s">
        <v>3161</v>
      </c>
      <c r="H176" s="22" t="s">
        <v>3162</v>
      </c>
      <c r="I176" s="97" t="s">
        <v>3023</v>
      </c>
      <c r="J176" s="12" t="s">
        <v>14</v>
      </c>
      <c r="K176" s="12" t="s">
        <v>74</v>
      </c>
      <c r="L176" s="24"/>
      <c r="M176" s="24"/>
      <c r="N176" s="24"/>
      <c r="O176" s="86" t="s">
        <v>81</v>
      </c>
      <c r="P176" s="73">
        <v>56</v>
      </c>
      <c r="Q176" s="73" t="s">
        <v>76</v>
      </c>
      <c r="R176" s="73"/>
      <c r="S176" s="73" t="s">
        <v>76</v>
      </c>
      <c r="T176" s="73"/>
      <c r="U176" s="73" t="s">
        <v>76</v>
      </c>
      <c r="V176" s="24"/>
      <c r="W176" s="63" t="s">
        <v>3434</v>
      </c>
      <c r="X176" s="17" t="s">
        <v>3163</v>
      </c>
      <c r="Y176" s="16">
        <v>9142374799</v>
      </c>
    </row>
    <row r="177" spans="1:25" ht="20.25" customHeight="1">
      <c r="A177" s="73">
        <v>174</v>
      </c>
      <c r="B177" s="21" t="s">
        <v>115</v>
      </c>
      <c r="C177" s="22" t="s">
        <v>3164</v>
      </c>
      <c r="D177" s="12"/>
      <c r="E177" s="12" t="s">
        <v>313</v>
      </c>
      <c r="F177" s="12" t="s">
        <v>206</v>
      </c>
      <c r="G177" s="22" t="s">
        <v>125</v>
      </c>
      <c r="H177" s="22" t="s">
        <v>3165</v>
      </c>
      <c r="I177" s="97" t="s">
        <v>3024</v>
      </c>
      <c r="J177" s="12" t="s">
        <v>19</v>
      </c>
      <c r="K177" s="12" t="s">
        <v>73</v>
      </c>
      <c r="L177" s="24" t="s">
        <v>45</v>
      </c>
      <c r="M177" s="24"/>
      <c r="N177" s="24"/>
      <c r="O177" s="86" t="s">
        <v>81</v>
      </c>
      <c r="P177" s="73">
        <v>62.8</v>
      </c>
      <c r="Q177" s="73" t="s">
        <v>76</v>
      </c>
      <c r="R177" s="73"/>
      <c r="S177" s="73" t="s">
        <v>76</v>
      </c>
      <c r="T177" s="73"/>
      <c r="U177" s="73" t="s">
        <v>76</v>
      </c>
      <c r="V177" s="24"/>
      <c r="W177" s="63" t="s">
        <v>3435</v>
      </c>
      <c r="X177" s="17" t="s">
        <v>3166</v>
      </c>
      <c r="Y177" s="16">
        <v>7876770031</v>
      </c>
    </row>
    <row r="178" spans="1:25" ht="20.25" customHeight="1">
      <c r="A178" s="73">
        <v>175</v>
      </c>
      <c r="B178" s="21" t="s">
        <v>115</v>
      </c>
      <c r="C178" s="22" t="s">
        <v>144</v>
      </c>
      <c r="D178" s="12"/>
      <c r="E178" s="12" t="s">
        <v>919</v>
      </c>
      <c r="F178" s="12" t="s">
        <v>263</v>
      </c>
      <c r="G178" s="22" t="s">
        <v>629</v>
      </c>
      <c r="H178" s="22" t="s">
        <v>503</v>
      </c>
      <c r="I178" s="97" t="s">
        <v>3025</v>
      </c>
      <c r="J178" s="12" t="s">
        <v>19</v>
      </c>
      <c r="K178" s="12" t="s">
        <v>73</v>
      </c>
      <c r="L178" s="24" t="s">
        <v>45</v>
      </c>
      <c r="M178" s="24"/>
      <c r="N178" s="24"/>
      <c r="O178" s="86" t="s">
        <v>81</v>
      </c>
      <c r="P178" s="73">
        <v>75</v>
      </c>
      <c r="Q178" s="73" t="s">
        <v>76</v>
      </c>
      <c r="R178" s="73"/>
      <c r="S178" s="73" t="s">
        <v>76</v>
      </c>
      <c r="T178" s="73"/>
      <c r="U178" s="73" t="s">
        <v>76</v>
      </c>
      <c r="V178" s="24"/>
      <c r="W178" s="51" t="s">
        <v>3436</v>
      </c>
      <c r="X178" s="17" t="s">
        <v>3026</v>
      </c>
      <c r="Y178" s="16">
        <v>8219000493</v>
      </c>
    </row>
    <row r="179" spans="1:25" ht="20.25" customHeight="1">
      <c r="A179" s="73">
        <v>176</v>
      </c>
      <c r="B179" s="21" t="s">
        <v>115</v>
      </c>
      <c r="C179" s="22" t="s">
        <v>896</v>
      </c>
      <c r="D179" s="12"/>
      <c r="E179" s="12"/>
      <c r="F179" s="12" t="s">
        <v>263</v>
      </c>
      <c r="G179" s="22" t="s">
        <v>3035</v>
      </c>
      <c r="H179" s="22" t="s">
        <v>3036</v>
      </c>
      <c r="I179" s="97" t="s">
        <v>3037</v>
      </c>
      <c r="J179" s="12" t="s">
        <v>19</v>
      </c>
      <c r="K179" s="12" t="s">
        <v>73</v>
      </c>
      <c r="L179" s="24" t="s">
        <v>45</v>
      </c>
      <c r="M179" s="24"/>
      <c r="N179" s="24"/>
      <c r="O179" s="86" t="s">
        <v>78</v>
      </c>
      <c r="P179" s="73">
        <v>64</v>
      </c>
      <c r="Q179" s="73" t="s">
        <v>76</v>
      </c>
      <c r="R179" s="73"/>
      <c r="S179" s="73" t="s">
        <v>76</v>
      </c>
      <c r="T179" s="73"/>
      <c r="U179" s="73" t="s">
        <v>76</v>
      </c>
      <c r="V179" s="24"/>
      <c r="W179" s="18" t="s">
        <v>3437</v>
      </c>
      <c r="X179" s="17" t="s">
        <v>3038</v>
      </c>
      <c r="Y179" s="16">
        <v>7018338970</v>
      </c>
    </row>
    <row r="180" spans="1:25" ht="20.25" customHeight="1">
      <c r="A180" s="73">
        <v>177</v>
      </c>
      <c r="B180" s="14" t="s">
        <v>106</v>
      </c>
      <c r="C180" s="22" t="s">
        <v>364</v>
      </c>
      <c r="D180" s="12"/>
      <c r="E180" s="12" t="s">
        <v>98</v>
      </c>
      <c r="F180" s="12" t="s">
        <v>206</v>
      </c>
      <c r="G180" s="22" t="s">
        <v>119</v>
      </c>
      <c r="H180" s="22" t="s">
        <v>959</v>
      </c>
      <c r="I180" s="14" t="s">
        <v>960</v>
      </c>
      <c r="J180" s="12" t="s">
        <v>19</v>
      </c>
      <c r="K180" s="12" t="s">
        <v>72</v>
      </c>
      <c r="L180" s="24" t="s">
        <v>45</v>
      </c>
      <c r="M180" s="24"/>
      <c r="N180" s="24"/>
      <c r="O180" s="13" t="s">
        <v>81</v>
      </c>
      <c r="P180" s="73">
        <v>72</v>
      </c>
      <c r="Q180" s="73" t="s">
        <v>76</v>
      </c>
      <c r="R180" s="73"/>
      <c r="S180" s="73" t="s">
        <v>76</v>
      </c>
      <c r="T180" s="73"/>
      <c r="U180" s="73" t="s">
        <v>76</v>
      </c>
      <c r="V180" s="24"/>
      <c r="W180" s="18" t="s">
        <v>3575</v>
      </c>
      <c r="X180" s="17" t="s">
        <v>996</v>
      </c>
      <c r="Y180" s="16">
        <v>7807087955</v>
      </c>
    </row>
    <row r="181" spans="1:25" ht="20.25" customHeight="1">
      <c r="A181" s="73">
        <v>178</v>
      </c>
      <c r="B181" s="14" t="s">
        <v>106</v>
      </c>
      <c r="C181" s="22" t="s">
        <v>997</v>
      </c>
      <c r="D181" s="12"/>
      <c r="E181" s="12" t="s">
        <v>239</v>
      </c>
      <c r="F181" s="12" t="s">
        <v>263</v>
      </c>
      <c r="G181" s="22" t="s">
        <v>668</v>
      </c>
      <c r="H181" s="22" t="s">
        <v>998</v>
      </c>
      <c r="I181" s="14" t="s">
        <v>961</v>
      </c>
      <c r="J181" s="12" t="s">
        <v>19</v>
      </c>
      <c r="K181" s="12" t="s">
        <v>72</v>
      </c>
      <c r="L181" s="24" t="s">
        <v>45</v>
      </c>
      <c r="M181" s="24"/>
      <c r="N181" s="24"/>
      <c r="O181" s="13" t="s">
        <v>81</v>
      </c>
      <c r="P181" s="73">
        <f>394/5</f>
        <v>78.8</v>
      </c>
      <c r="Q181" s="73" t="s">
        <v>76</v>
      </c>
      <c r="R181" s="73"/>
      <c r="S181" s="73" t="s">
        <v>76</v>
      </c>
      <c r="T181" s="73"/>
      <c r="U181" s="73" t="s">
        <v>76</v>
      </c>
      <c r="V181" s="24"/>
      <c r="W181" s="51" t="s">
        <v>3576</v>
      </c>
      <c r="X181" s="17" t="s">
        <v>999</v>
      </c>
      <c r="Y181" s="16">
        <v>8580845434</v>
      </c>
    </row>
    <row r="182" spans="1:25" s="75" customFormat="1" ht="20.25" customHeight="1">
      <c r="A182" s="73">
        <v>179</v>
      </c>
      <c r="B182" s="14" t="s">
        <v>106</v>
      </c>
      <c r="C182" s="22" t="s">
        <v>1000</v>
      </c>
      <c r="D182" s="12"/>
      <c r="E182" s="12" t="s">
        <v>97</v>
      </c>
      <c r="F182" s="12" t="s">
        <v>263</v>
      </c>
      <c r="G182" s="22" t="s">
        <v>1001</v>
      </c>
      <c r="H182" s="22" t="s">
        <v>1002</v>
      </c>
      <c r="I182" s="14" t="s">
        <v>962</v>
      </c>
      <c r="J182" s="12" t="s">
        <v>19</v>
      </c>
      <c r="K182" s="12" t="s">
        <v>74</v>
      </c>
      <c r="L182" s="24" t="s">
        <v>45</v>
      </c>
      <c r="M182" s="24"/>
      <c r="N182" s="24"/>
      <c r="O182" s="13" t="s">
        <v>81</v>
      </c>
      <c r="P182" s="73">
        <v>66</v>
      </c>
      <c r="Q182" s="73" t="s">
        <v>76</v>
      </c>
      <c r="R182" s="73"/>
      <c r="S182" s="73" t="s">
        <v>76</v>
      </c>
      <c r="T182" s="73"/>
      <c r="U182" s="73" t="s">
        <v>76</v>
      </c>
      <c r="V182" s="24"/>
      <c r="W182" s="51" t="s">
        <v>3577</v>
      </c>
      <c r="X182" s="17" t="s">
        <v>1003</v>
      </c>
      <c r="Y182" s="16">
        <v>7827651661</v>
      </c>
    </row>
    <row r="183" spans="1:25" ht="20.25" customHeight="1">
      <c r="A183" s="73">
        <v>180</v>
      </c>
      <c r="B183" s="14" t="s">
        <v>106</v>
      </c>
      <c r="C183" s="22" t="s">
        <v>1004</v>
      </c>
      <c r="D183" s="21"/>
      <c r="E183" s="21" t="s">
        <v>99</v>
      </c>
      <c r="F183" s="12" t="s">
        <v>205</v>
      </c>
      <c r="G183" s="22" t="s">
        <v>1005</v>
      </c>
      <c r="H183" s="21" t="s">
        <v>151</v>
      </c>
      <c r="I183" s="14" t="s">
        <v>963</v>
      </c>
      <c r="J183" s="12" t="s">
        <v>19</v>
      </c>
      <c r="K183" s="12" t="s">
        <v>72</v>
      </c>
      <c r="L183" s="24" t="s">
        <v>45</v>
      </c>
      <c r="M183" s="16"/>
      <c r="N183" s="16"/>
      <c r="O183" s="13" t="s">
        <v>81</v>
      </c>
      <c r="P183" s="73">
        <v>74.8</v>
      </c>
      <c r="Q183" s="73" t="s">
        <v>76</v>
      </c>
      <c r="R183" s="23"/>
      <c r="S183" s="73" t="s">
        <v>76</v>
      </c>
      <c r="T183" s="23"/>
      <c r="U183" s="73" t="s">
        <v>76</v>
      </c>
      <c r="V183" s="16"/>
      <c r="W183" s="51" t="s">
        <v>3578</v>
      </c>
      <c r="X183" s="17" t="s">
        <v>1006</v>
      </c>
      <c r="Y183" s="16">
        <v>7876680887</v>
      </c>
    </row>
    <row r="184" spans="1:25" s="75" customFormat="1" ht="20.25" customHeight="1">
      <c r="A184" s="73">
        <v>181</v>
      </c>
      <c r="B184" s="14" t="s">
        <v>106</v>
      </c>
      <c r="C184" s="22" t="s">
        <v>1007</v>
      </c>
      <c r="D184" s="12"/>
      <c r="E184" s="12" t="s">
        <v>309</v>
      </c>
      <c r="F184" s="12" t="s">
        <v>263</v>
      </c>
      <c r="G184" s="22" t="s">
        <v>1008</v>
      </c>
      <c r="H184" s="22" t="s">
        <v>1009</v>
      </c>
      <c r="I184" s="14" t="s">
        <v>964</v>
      </c>
      <c r="J184" s="12" t="s">
        <v>37</v>
      </c>
      <c r="K184" s="12" t="s">
        <v>72</v>
      </c>
      <c r="L184" s="24" t="s">
        <v>45</v>
      </c>
      <c r="M184" s="24"/>
      <c r="N184" s="24"/>
      <c r="O184" s="13" t="s">
        <v>81</v>
      </c>
      <c r="P184" s="73">
        <v>70</v>
      </c>
      <c r="Q184" s="73" t="s">
        <v>76</v>
      </c>
      <c r="R184" s="73"/>
      <c r="S184" s="73" t="s">
        <v>76</v>
      </c>
      <c r="T184" s="73"/>
      <c r="U184" s="73" t="s">
        <v>76</v>
      </c>
      <c r="V184" s="24"/>
      <c r="W184" s="51" t="s">
        <v>3579</v>
      </c>
      <c r="X184" s="17" t="s">
        <v>1010</v>
      </c>
      <c r="Y184" s="16">
        <v>93350219513</v>
      </c>
    </row>
    <row r="185" spans="1:25" ht="20.25" customHeight="1">
      <c r="A185" s="73">
        <v>182</v>
      </c>
      <c r="B185" s="14" t="s">
        <v>106</v>
      </c>
      <c r="C185" s="22" t="s">
        <v>1011</v>
      </c>
      <c r="D185" s="12"/>
      <c r="E185" s="12" t="s">
        <v>239</v>
      </c>
      <c r="F185" s="12" t="s">
        <v>263</v>
      </c>
      <c r="G185" s="22" t="s">
        <v>776</v>
      </c>
      <c r="H185" s="22" t="s">
        <v>1012</v>
      </c>
      <c r="I185" s="14" t="s">
        <v>965</v>
      </c>
      <c r="J185" s="12" t="s">
        <v>19</v>
      </c>
      <c r="K185" s="12" t="s">
        <v>72</v>
      </c>
      <c r="L185" s="24" t="s">
        <v>45</v>
      </c>
      <c r="M185" s="24"/>
      <c r="N185" s="24"/>
      <c r="O185" s="86" t="s">
        <v>81</v>
      </c>
      <c r="P185" s="73">
        <v>77.8</v>
      </c>
      <c r="Q185" s="73" t="s">
        <v>76</v>
      </c>
      <c r="R185" s="73"/>
      <c r="S185" s="73" t="s">
        <v>76</v>
      </c>
      <c r="T185" s="73"/>
      <c r="U185" s="73" t="s">
        <v>76</v>
      </c>
      <c r="V185" s="24"/>
      <c r="W185" s="51" t="s">
        <v>3580</v>
      </c>
      <c r="X185" s="17" t="s">
        <v>1013</v>
      </c>
      <c r="Y185" s="16">
        <v>6230828298</v>
      </c>
    </row>
    <row r="186" spans="1:25" s="75" customFormat="1" ht="20.25" customHeight="1">
      <c r="A186" s="73">
        <v>183</v>
      </c>
      <c r="B186" s="14" t="s">
        <v>106</v>
      </c>
      <c r="C186" s="22" t="s">
        <v>1014</v>
      </c>
      <c r="D186" s="12"/>
      <c r="E186" s="12"/>
      <c r="F186" s="12" t="s">
        <v>263</v>
      </c>
      <c r="G186" s="22" t="s">
        <v>147</v>
      </c>
      <c r="H186" s="22" t="s">
        <v>1015</v>
      </c>
      <c r="I186" s="14" t="s">
        <v>966</v>
      </c>
      <c r="J186" s="12" t="s">
        <v>19</v>
      </c>
      <c r="K186" s="12" t="s">
        <v>72</v>
      </c>
      <c r="L186" s="24" t="s">
        <v>45</v>
      </c>
      <c r="M186" s="24"/>
      <c r="N186" s="24"/>
      <c r="O186" s="13" t="s">
        <v>81</v>
      </c>
      <c r="P186" s="73">
        <v>84.2</v>
      </c>
      <c r="Q186" s="73" t="s">
        <v>76</v>
      </c>
      <c r="R186" s="73"/>
      <c r="S186" s="73" t="s">
        <v>76</v>
      </c>
      <c r="T186" s="73"/>
      <c r="U186" s="73" t="s">
        <v>76</v>
      </c>
      <c r="V186" s="24"/>
      <c r="W186" s="51" t="s">
        <v>3581</v>
      </c>
      <c r="X186" s="17" t="s">
        <v>1016</v>
      </c>
      <c r="Y186" s="16">
        <v>7018901436</v>
      </c>
    </row>
    <row r="187" spans="1:25" s="75" customFormat="1" ht="20.25" customHeight="1">
      <c r="A187" s="73">
        <v>184</v>
      </c>
      <c r="B187" s="14" t="s">
        <v>106</v>
      </c>
      <c r="C187" s="22" t="s">
        <v>1017</v>
      </c>
      <c r="D187" s="12" t="s">
        <v>97</v>
      </c>
      <c r="E187" s="12" t="s">
        <v>309</v>
      </c>
      <c r="F187" s="12" t="s">
        <v>263</v>
      </c>
      <c r="G187" s="22" t="s">
        <v>1018</v>
      </c>
      <c r="H187" s="22" t="s">
        <v>1019</v>
      </c>
      <c r="I187" s="14" t="s">
        <v>967</v>
      </c>
      <c r="J187" s="12" t="s">
        <v>14</v>
      </c>
      <c r="K187" s="12" t="s">
        <v>72</v>
      </c>
      <c r="L187" s="24" t="s">
        <v>45</v>
      </c>
      <c r="M187" s="24"/>
      <c r="N187" s="24"/>
      <c r="O187" s="86" t="s">
        <v>81</v>
      </c>
      <c r="P187" s="73">
        <v>62.4</v>
      </c>
      <c r="Q187" s="73" t="s">
        <v>76</v>
      </c>
      <c r="R187" s="73"/>
      <c r="S187" s="73" t="s">
        <v>76</v>
      </c>
      <c r="T187" s="73"/>
      <c r="U187" s="73" t="s">
        <v>76</v>
      </c>
      <c r="V187" s="24"/>
      <c r="W187" s="51" t="s">
        <v>3582</v>
      </c>
      <c r="X187" s="17" t="s">
        <v>3239</v>
      </c>
      <c r="Y187" s="16">
        <v>8603307249</v>
      </c>
    </row>
    <row r="188" spans="1:25" s="19" customFormat="1" ht="20.25" customHeight="1">
      <c r="A188" s="73">
        <v>185</v>
      </c>
      <c r="B188" s="14" t="s">
        <v>106</v>
      </c>
      <c r="C188" s="22" t="s">
        <v>1020</v>
      </c>
      <c r="D188" s="12"/>
      <c r="E188" s="12" t="s">
        <v>247</v>
      </c>
      <c r="F188" s="12" t="s">
        <v>263</v>
      </c>
      <c r="G188" s="22" t="s">
        <v>1021</v>
      </c>
      <c r="H188" s="22" t="s">
        <v>1022</v>
      </c>
      <c r="I188" s="14" t="s">
        <v>968</v>
      </c>
      <c r="J188" s="12" t="s">
        <v>497</v>
      </c>
      <c r="K188" s="12" t="s">
        <v>72</v>
      </c>
      <c r="L188" s="24" t="s">
        <v>45</v>
      </c>
      <c r="M188" s="24"/>
      <c r="N188" s="24"/>
      <c r="O188" s="86" t="s">
        <v>81</v>
      </c>
      <c r="P188" s="73">
        <v>68</v>
      </c>
      <c r="Q188" s="73" t="s">
        <v>76</v>
      </c>
      <c r="R188" s="73"/>
      <c r="S188" s="73" t="s">
        <v>76</v>
      </c>
      <c r="T188" s="73"/>
      <c r="U188" s="73" t="s">
        <v>76</v>
      </c>
      <c r="V188" s="24"/>
      <c r="W188" s="16" t="s">
        <v>3583</v>
      </c>
      <c r="X188" s="17"/>
      <c r="Y188" s="16">
        <v>9811108538</v>
      </c>
    </row>
    <row r="189" spans="1:25" s="75" customFormat="1" ht="20.25" customHeight="1">
      <c r="A189" s="73">
        <v>186</v>
      </c>
      <c r="B189" s="14" t="s">
        <v>106</v>
      </c>
      <c r="C189" s="22" t="s">
        <v>1023</v>
      </c>
      <c r="D189" s="12"/>
      <c r="E189" s="12" t="s">
        <v>1024</v>
      </c>
      <c r="F189" s="12" t="s">
        <v>263</v>
      </c>
      <c r="G189" s="22" t="s">
        <v>1025</v>
      </c>
      <c r="H189" s="22" t="s">
        <v>1026</v>
      </c>
      <c r="I189" s="14" t="s">
        <v>969</v>
      </c>
      <c r="J189" s="12" t="s">
        <v>31</v>
      </c>
      <c r="K189" s="12" t="s">
        <v>74</v>
      </c>
      <c r="L189" s="24" t="s">
        <v>45</v>
      </c>
      <c r="M189" s="24"/>
      <c r="N189" s="24"/>
      <c r="O189" s="13" t="s">
        <v>81</v>
      </c>
      <c r="P189" s="73">
        <v>54</v>
      </c>
      <c r="Q189" s="73" t="s">
        <v>76</v>
      </c>
      <c r="R189" s="73"/>
      <c r="S189" s="73" t="s">
        <v>76</v>
      </c>
      <c r="T189" s="73"/>
      <c r="U189" s="73" t="s">
        <v>76</v>
      </c>
      <c r="V189" s="24"/>
      <c r="W189" s="77" t="s">
        <v>3584</v>
      </c>
      <c r="X189" s="17" t="s">
        <v>1027</v>
      </c>
      <c r="Y189" s="16">
        <v>8847679885</v>
      </c>
    </row>
    <row r="190" spans="1:25" s="75" customFormat="1" ht="20.25" customHeight="1">
      <c r="A190" s="73">
        <v>187</v>
      </c>
      <c r="B190" s="14" t="s">
        <v>106</v>
      </c>
      <c r="C190" s="22" t="s">
        <v>1028</v>
      </c>
      <c r="D190" s="12"/>
      <c r="E190" s="12"/>
      <c r="F190" s="12" t="s">
        <v>263</v>
      </c>
      <c r="G190" s="22" t="s">
        <v>179</v>
      </c>
      <c r="H190" s="22" t="s">
        <v>1029</v>
      </c>
      <c r="I190" s="14" t="s">
        <v>970</v>
      </c>
      <c r="J190" s="12" t="s">
        <v>19</v>
      </c>
      <c r="K190" s="12" t="s">
        <v>75</v>
      </c>
      <c r="L190" s="24" t="s">
        <v>45</v>
      </c>
      <c r="M190" s="24"/>
      <c r="N190" s="24"/>
      <c r="O190" s="86" t="s">
        <v>81</v>
      </c>
      <c r="P190" s="73">
        <v>64</v>
      </c>
      <c r="Q190" s="73" t="s">
        <v>76</v>
      </c>
      <c r="R190" s="73"/>
      <c r="S190" s="73" t="s">
        <v>76</v>
      </c>
      <c r="T190" s="73"/>
      <c r="U190" s="73" t="s">
        <v>76</v>
      </c>
      <c r="V190" s="24"/>
      <c r="W190" s="51" t="s">
        <v>3585</v>
      </c>
      <c r="X190" s="17" t="s">
        <v>1030</v>
      </c>
      <c r="Y190" s="16">
        <v>8627955081</v>
      </c>
    </row>
    <row r="191" spans="1:25" s="75" customFormat="1" ht="20.25" customHeight="1">
      <c r="A191" s="73">
        <v>188</v>
      </c>
      <c r="B191" s="14" t="s">
        <v>106</v>
      </c>
      <c r="C191" s="22" t="s">
        <v>543</v>
      </c>
      <c r="D191" s="12"/>
      <c r="E191" s="12"/>
      <c r="F191" s="12" t="s">
        <v>206</v>
      </c>
      <c r="G191" s="22" t="s">
        <v>1031</v>
      </c>
      <c r="H191" s="22" t="s">
        <v>1032</v>
      </c>
      <c r="I191" s="14" t="s">
        <v>971</v>
      </c>
      <c r="J191" s="12" t="s">
        <v>19</v>
      </c>
      <c r="K191" s="12" t="s">
        <v>72</v>
      </c>
      <c r="L191" s="24" t="s">
        <v>45</v>
      </c>
      <c r="M191" s="24"/>
      <c r="N191" s="24"/>
      <c r="O191" s="13" t="s">
        <v>81</v>
      </c>
      <c r="P191" s="73">
        <v>74</v>
      </c>
      <c r="Q191" s="73" t="s">
        <v>76</v>
      </c>
      <c r="R191" s="73"/>
      <c r="S191" s="73" t="s">
        <v>76</v>
      </c>
      <c r="T191" s="73"/>
      <c r="U191" s="73" t="s">
        <v>76</v>
      </c>
      <c r="V191" s="24"/>
      <c r="W191" s="16" t="s">
        <v>3586</v>
      </c>
      <c r="X191" s="17" t="s">
        <v>1033</v>
      </c>
      <c r="Y191" s="16">
        <v>9817367772</v>
      </c>
    </row>
    <row r="192" spans="1:25" s="19" customFormat="1" ht="20.25" customHeight="1">
      <c r="A192" s="73">
        <v>189</v>
      </c>
      <c r="B192" s="14" t="s">
        <v>106</v>
      </c>
      <c r="C192" s="22" t="s">
        <v>1034</v>
      </c>
      <c r="D192" s="55"/>
      <c r="E192" s="12" t="s">
        <v>97</v>
      </c>
      <c r="F192" s="12" t="s">
        <v>263</v>
      </c>
      <c r="G192" s="21" t="s">
        <v>1035</v>
      </c>
      <c r="H192" s="21" t="s">
        <v>1036</v>
      </c>
      <c r="I192" s="14" t="s">
        <v>972</v>
      </c>
      <c r="J192" s="12" t="s">
        <v>19</v>
      </c>
      <c r="K192" s="12" t="s">
        <v>75</v>
      </c>
      <c r="L192" s="24" t="s">
        <v>45</v>
      </c>
      <c r="M192" s="56"/>
      <c r="N192" s="56"/>
      <c r="O192" s="13" t="s">
        <v>81</v>
      </c>
      <c r="P192" s="73">
        <v>62</v>
      </c>
      <c r="Q192" s="73" t="s">
        <v>76</v>
      </c>
      <c r="R192" s="73"/>
      <c r="S192" s="73" t="s">
        <v>76</v>
      </c>
      <c r="T192" s="73"/>
      <c r="U192" s="73" t="s">
        <v>76</v>
      </c>
      <c r="V192" s="24"/>
      <c r="W192" s="16" t="s">
        <v>3587</v>
      </c>
      <c r="X192" s="17" t="s">
        <v>1037</v>
      </c>
      <c r="Y192" s="16">
        <v>7876054072</v>
      </c>
    </row>
    <row r="193" spans="1:25" s="75" customFormat="1" ht="20.25" customHeight="1">
      <c r="A193" s="73">
        <v>190</v>
      </c>
      <c r="B193" s="14" t="s">
        <v>106</v>
      </c>
      <c r="C193" s="22" t="s">
        <v>144</v>
      </c>
      <c r="D193" s="12"/>
      <c r="E193" s="12" t="s">
        <v>98</v>
      </c>
      <c r="F193" s="12" t="s">
        <v>263</v>
      </c>
      <c r="G193" s="22" t="s">
        <v>1038</v>
      </c>
      <c r="H193" s="22" t="s">
        <v>409</v>
      </c>
      <c r="I193" s="14" t="s">
        <v>973</v>
      </c>
      <c r="J193" s="12" t="s">
        <v>19</v>
      </c>
      <c r="K193" s="12" t="s">
        <v>72</v>
      </c>
      <c r="L193" s="24" t="s">
        <v>45</v>
      </c>
      <c r="M193" s="24"/>
      <c r="N193" s="24"/>
      <c r="O193" s="13" t="s">
        <v>81</v>
      </c>
      <c r="P193" s="73">
        <v>85</v>
      </c>
      <c r="Q193" s="73" t="s">
        <v>76</v>
      </c>
      <c r="R193" s="73"/>
      <c r="S193" s="73" t="s">
        <v>76</v>
      </c>
      <c r="T193" s="73"/>
      <c r="U193" s="73" t="s">
        <v>76</v>
      </c>
      <c r="V193" s="24"/>
      <c r="W193" s="51" t="s">
        <v>3588</v>
      </c>
      <c r="X193" s="17" t="s">
        <v>1039</v>
      </c>
      <c r="Y193" s="16">
        <v>7876689520</v>
      </c>
    </row>
    <row r="194" spans="1:25" s="75" customFormat="1" ht="20.25" customHeight="1">
      <c r="A194" s="73">
        <v>191</v>
      </c>
      <c r="B194" s="14" t="s">
        <v>106</v>
      </c>
      <c r="C194" s="22" t="s">
        <v>413</v>
      </c>
      <c r="D194" s="12"/>
      <c r="E194" s="12" t="s">
        <v>544</v>
      </c>
      <c r="F194" s="12" t="s">
        <v>263</v>
      </c>
      <c r="G194" s="22" t="s">
        <v>1040</v>
      </c>
      <c r="H194" s="22" t="s">
        <v>1041</v>
      </c>
      <c r="I194" s="14" t="s">
        <v>974</v>
      </c>
      <c r="J194" s="12" t="s">
        <v>19</v>
      </c>
      <c r="K194" s="12" t="s">
        <v>72</v>
      </c>
      <c r="L194" s="24" t="s">
        <v>45</v>
      </c>
      <c r="M194" s="24"/>
      <c r="N194" s="24"/>
      <c r="O194" s="13" t="s">
        <v>81</v>
      </c>
      <c r="P194" s="73">
        <v>79.8</v>
      </c>
      <c r="Q194" s="73" t="s">
        <v>76</v>
      </c>
      <c r="R194" s="73"/>
      <c r="S194" s="73" t="s">
        <v>76</v>
      </c>
      <c r="T194" s="73"/>
      <c r="U194" s="73" t="s">
        <v>76</v>
      </c>
      <c r="V194" s="24"/>
      <c r="W194" s="51" t="s">
        <v>3589</v>
      </c>
      <c r="X194" s="17" t="s">
        <v>1042</v>
      </c>
      <c r="Y194" s="16">
        <v>9015142241</v>
      </c>
    </row>
    <row r="195" spans="1:25" ht="20.25" customHeight="1">
      <c r="A195" s="73">
        <v>192</v>
      </c>
      <c r="B195" s="14" t="s">
        <v>106</v>
      </c>
      <c r="C195" s="22" t="s">
        <v>1011</v>
      </c>
      <c r="D195" s="21"/>
      <c r="E195" s="21" t="s">
        <v>239</v>
      </c>
      <c r="F195" s="21" t="s">
        <v>263</v>
      </c>
      <c r="G195" s="21" t="s">
        <v>1043</v>
      </c>
      <c r="H195" s="21" t="s">
        <v>409</v>
      </c>
      <c r="I195" s="14" t="s">
        <v>975</v>
      </c>
      <c r="J195" s="12" t="s">
        <v>19</v>
      </c>
      <c r="K195" s="21" t="s">
        <v>72</v>
      </c>
      <c r="L195" s="24" t="s">
        <v>45</v>
      </c>
      <c r="M195" s="16"/>
      <c r="N195" s="16"/>
      <c r="O195" s="86" t="s">
        <v>81</v>
      </c>
      <c r="P195" s="73">
        <v>76.599999999999994</v>
      </c>
      <c r="Q195" s="73" t="s">
        <v>76</v>
      </c>
      <c r="R195" s="23"/>
      <c r="S195" s="73" t="s">
        <v>76</v>
      </c>
      <c r="T195" s="23"/>
      <c r="U195" s="73" t="s">
        <v>76</v>
      </c>
      <c r="V195" s="16"/>
      <c r="W195" s="51" t="s">
        <v>3590</v>
      </c>
      <c r="X195" s="17" t="s">
        <v>3238</v>
      </c>
      <c r="Y195" s="16">
        <v>8219480367</v>
      </c>
    </row>
    <row r="196" spans="1:25" ht="20.25" customHeight="1">
      <c r="A196" s="73">
        <v>193</v>
      </c>
      <c r="B196" s="14" t="s">
        <v>106</v>
      </c>
      <c r="C196" s="22" t="s">
        <v>618</v>
      </c>
      <c r="D196" s="21"/>
      <c r="E196" s="21" t="s">
        <v>1044</v>
      </c>
      <c r="F196" s="21" t="s">
        <v>263</v>
      </c>
      <c r="G196" s="21" t="s">
        <v>1045</v>
      </c>
      <c r="H196" s="21" t="s">
        <v>1046</v>
      </c>
      <c r="I196" s="14" t="s">
        <v>976</v>
      </c>
      <c r="J196" s="12" t="s">
        <v>19</v>
      </c>
      <c r="K196" s="21" t="s">
        <v>75</v>
      </c>
      <c r="L196" s="24" t="s">
        <v>45</v>
      </c>
      <c r="M196" s="16"/>
      <c r="N196" s="16"/>
      <c r="O196" s="13" t="s">
        <v>81</v>
      </c>
      <c r="P196" s="73">
        <v>64</v>
      </c>
      <c r="Q196" s="73" t="s">
        <v>76</v>
      </c>
      <c r="R196" s="23"/>
      <c r="S196" s="73" t="s">
        <v>76</v>
      </c>
      <c r="T196" s="23"/>
      <c r="U196" s="73" t="s">
        <v>76</v>
      </c>
      <c r="V196" s="16"/>
      <c r="W196" s="51" t="s">
        <v>3591</v>
      </c>
      <c r="X196" s="17" t="s">
        <v>1047</v>
      </c>
      <c r="Y196" s="16">
        <v>8091756648</v>
      </c>
    </row>
    <row r="197" spans="1:25" s="75" customFormat="1" ht="20.25" customHeight="1">
      <c r="A197" s="73">
        <v>194</v>
      </c>
      <c r="B197" s="14" t="s">
        <v>106</v>
      </c>
      <c r="C197" s="22" t="s">
        <v>1048</v>
      </c>
      <c r="D197" s="12"/>
      <c r="E197" s="12" t="s">
        <v>1049</v>
      </c>
      <c r="F197" s="12" t="s">
        <v>263</v>
      </c>
      <c r="G197" s="22" t="s">
        <v>1050</v>
      </c>
      <c r="H197" s="22" t="s">
        <v>1051</v>
      </c>
      <c r="I197" s="14" t="s">
        <v>977</v>
      </c>
      <c r="J197" s="12" t="s">
        <v>19</v>
      </c>
      <c r="K197" s="12" t="s">
        <v>72</v>
      </c>
      <c r="L197" s="24" t="s">
        <v>45</v>
      </c>
      <c r="M197" s="24"/>
      <c r="N197" s="24"/>
      <c r="O197" s="13" t="s">
        <v>81</v>
      </c>
      <c r="P197" s="73">
        <v>91.4</v>
      </c>
      <c r="Q197" s="73" t="s">
        <v>76</v>
      </c>
      <c r="R197" s="73"/>
      <c r="S197" s="73" t="s">
        <v>76</v>
      </c>
      <c r="T197" s="73"/>
      <c r="U197" s="73" t="s">
        <v>76</v>
      </c>
      <c r="V197" s="24"/>
      <c r="W197" s="51" t="s">
        <v>3592</v>
      </c>
      <c r="X197" s="17" t="s">
        <v>1052</v>
      </c>
      <c r="Y197" s="16">
        <v>8580593241</v>
      </c>
    </row>
    <row r="198" spans="1:25" s="75" customFormat="1" ht="20.25" customHeight="1">
      <c r="A198" s="73">
        <v>195</v>
      </c>
      <c r="B198" s="14" t="s">
        <v>106</v>
      </c>
      <c r="C198" s="22" t="s">
        <v>642</v>
      </c>
      <c r="D198" s="12"/>
      <c r="E198" s="22" t="s">
        <v>313</v>
      </c>
      <c r="F198" s="22" t="s">
        <v>206</v>
      </c>
      <c r="G198" s="22" t="s">
        <v>125</v>
      </c>
      <c r="H198" s="22" t="s">
        <v>340</v>
      </c>
      <c r="I198" s="14" t="s">
        <v>978</v>
      </c>
      <c r="J198" s="22" t="s">
        <v>19</v>
      </c>
      <c r="K198" s="12" t="s">
        <v>75</v>
      </c>
      <c r="L198" s="24" t="s">
        <v>45</v>
      </c>
      <c r="M198" s="24"/>
      <c r="N198" s="24"/>
      <c r="O198" s="13" t="s">
        <v>81</v>
      </c>
      <c r="P198" s="73">
        <v>75</v>
      </c>
      <c r="Q198" s="73" t="s">
        <v>76</v>
      </c>
      <c r="R198" s="73"/>
      <c r="S198" s="73" t="s">
        <v>76</v>
      </c>
      <c r="T198" s="73"/>
      <c r="U198" s="73" t="s">
        <v>76</v>
      </c>
      <c r="V198" s="24"/>
      <c r="W198" s="51" t="s">
        <v>3593</v>
      </c>
      <c r="X198" s="17" t="s">
        <v>1053</v>
      </c>
      <c r="Y198" s="16">
        <v>7876771986</v>
      </c>
    </row>
    <row r="199" spans="1:25" ht="20.25" customHeight="1">
      <c r="A199" s="73">
        <v>196</v>
      </c>
      <c r="B199" s="14" t="s">
        <v>106</v>
      </c>
      <c r="C199" s="21" t="s">
        <v>1054</v>
      </c>
      <c r="D199" s="21"/>
      <c r="E199" s="21" t="s">
        <v>919</v>
      </c>
      <c r="F199" s="21" t="s">
        <v>263</v>
      </c>
      <c r="G199" s="21" t="s">
        <v>828</v>
      </c>
      <c r="H199" s="21" t="s">
        <v>1055</v>
      </c>
      <c r="I199" s="14" t="s">
        <v>979</v>
      </c>
      <c r="J199" s="21" t="s">
        <v>19</v>
      </c>
      <c r="K199" s="12" t="s">
        <v>74</v>
      </c>
      <c r="L199" s="24" t="s">
        <v>45</v>
      </c>
      <c r="M199" s="16"/>
      <c r="N199" s="16"/>
      <c r="O199" s="13" t="s">
        <v>81</v>
      </c>
      <c r="P199" s="73">
        <v>70.599999999999994</v>
      </c>
      <c r="Q199" s="73" t="s">
        <v>76</v>
      </c>
      <c r="R199" s="23"/>
      <c r="S199" s="73" t="s">
        <v>76</v>
      </c>
      <c r="T199" s="23"/>
      <c r="U199" s="73" t="s">
        <v>76</v>
      </c>
      <c r="V199" s="16"/>
      <c r="W199" s="16" t="s">
        <v>3594</v>
      </c>
      <c r="X199" s="17" t="s">
        <v>1056</v>
      </c>
      <c r="Y199" s="16">
        <v>7807729114</v>
      </c>
    </row>
    <row r="200" spans="1:25" s="75" customFormat="1" ht="20.25" customHeight="1">
      <c r="A200" s="73">
        <v>197</v>
      </c>
      <c r="B200" s="14" t="s">
        <v>106</v>
      </c>
      <c r="C200" s="22" t="s">
        <v>136</v>
      </c>
      <c r="D200" s="12" t="s">
        <v>737</v>
      </c>
      <c r="E200" s="22" t="s">
        <v>309</v>
      </c>
      <c r="F200" s="22" t="s">
        <v>263</v>
      </c>
      <c r="G200" s="22" t="s">
        <v>1057</v>
      </c>
      <c r="H200" s="22" t="s">
        <v>1058</v>
      </c>
      <c r="I200" s="14" t="s">
        <v>980</v>
      </c>
      <c r="J200" s="22" t="s">
        <v>19</v>
      </c>
      <c r="K200" s="12" t="s">
        <v>72</v>
      </c>
      <c r="L200" s="24" t="s">
        <v>45</v>
      </c>
      <c r="M200" s="24"/>
      <c r="N200" s="24"/>
      <c r="O200" s="13" t="s">
        <v>81</v>
      </c>
      <c r="P200" s="73">
        <v>84.2</v>
      </c>
      <c r="Q200" s="73" t="s">
        <v>76</v>
      </c>
      <c r="R200" s="73"/>
      <c r="S200" s="73" t="s">
        <v>76</v>
      </c>
      <c r="T200" s="73"/>
      <c r="U200" s="73" t="s">
        <v>76</v>
      </c>
      <c r="V200" s="24"/>
      <c r="W200" s="51" t="s">
        <v>3595</v>
      </c>
      <c r="X200" s="17" t="s">
        <v>1059</v>
      </c>
      <c r="Y200" s="16">
        <v>6230275497</v>
      </c>
    </row>
    <row r="201" spans="1:25" s="75" customFormat="1" ht="20.25" customHeight="1">
      <c r="A201" s="73">
        <v>198</v>
      </c>
      <c r="B201" s="14" t="s">
        <v>106</v>
      </c>
      <c r="C201" s="22" t="s">
        <v>1060</v>
      </c>
      <c r="D201" s="12"/>
      <c r="E201" s="22" t="s">
        <v>1061</v>
      </c>
      <c r="F201" s="22" t="s">
        <v>263</v>
      </c>
      <c r="G201" s="22" t="s">
        <v>1062</v>
      </c>
      <c r="H201" s="22" t="s">
        <v>1063</v>
      </c>
      <c r="I201" s="14" t="s">
        <v>981</v>
      </c>
      <c r="J201" s="22" t="s">
        <v>19</v>
      </c>
      <c r="K201" s="12" t="s">
        <v>74</v>
      </c>
      <c r="L201" s="24" t="s">
        <v>45</v>
      </c>
      <c r="M201" s="24"/>
      <c r="N201" s="24"/>
      <c r="O201" s="13" t="s">
        <v>81</v>
      </c>
      <c r="P201" s="73">
        <v>67.400000000000006</v>
      </c>
      <c r="Q201" s="73" t="s">
        <v>76</v>
      </c>
      <c r="R201" s="73"/>
      <c r="S201" s="73" t="s">
        <v>76</v>
      </c>
      <c r="T201" s="73"/>
      <c r="U201" s="73" t="s">
        <v>76</v>
      </c>
      <c r="V201" s="24"/>
      <c r="W201" s="51" t="s">
        <v>3596</v>
      </c>
      <c r="X201" s="17" t="s">
        <v>1064</v>
      </c>
      <c r="Y201" s="16">
        <v>7018454414</v>
      </c>
    </row>
    <row r="202" spans="1:25" s="75" customFormat="1" ht="20.25" customHeight="1">
      <c r="A202" s="73">
        <v>199</v>
      </c>
      <c r="B202" s="14" t="s">
        <v>106</v>
      </c>
      <c r="C202" s="22" t="s">
        <v>1065</v>
      </c>
      <c r="D202" s="12"/>
      <c r="E202" s="22" t="s">
        <v>1066</v>
      </c>
      <c r="F202" s="22" t="s">
        <v>263</v>
      </c>
      <c r="G202" s="22" t="s">
        <v>1067</v>
      </c>
      <c r="H202" s="22" t="s">
        <v>1068</v>
      </c>
      <c r="I202" s="14" t="s">
        <v>982</v>
      </c>
      <c r="J202" s="22" t="s">
        <v>21</v>
      </c>
      <c r="K202" s="12" t="s">
        <v>75</v>
      </c>
      <c r="L202" s="24" t="s">
        <v>45</v>
      </c>
      <c r="M202" s="24"/>
      <c r="N202" s="24"/>
      <c r="O202" s="13" t="s">
        <v>81</v>
      </c>
      <c r="P202" s="73">
        <v>75</v>
      </c>
      <c r="Q202" s="73" t="s">
        <v>76</v>
      </c>
      <c r="R202" s="73"/>
      <c r="S202" s="73" t="s">
        <v>76</v>
      </c>
      <c r="T202" s="73"/>
      <c r="U202" s="73" t="s">
        <v>76</v>
      </c>
      <c r="V202" s="24"/>
      <c r="W202" s="16" t="s">
        <v>3597</v>
      </c>
      <c r="X202" s="17" t="s">
        <v>1069</v>
      </c>
      <c r="Y202" s="16">
        <v>9334965957</v>
      </c>
    </row>
    <row r="203" spans="1:25" s="75" customFormat="1" ht="20.25" customHeight="1">
      <c r="A203" s="73">
        <v>200</v>
      </c>
      <c r="B203" s="14" t="s">
        <v>106</v>
      </c>
      <c r="C203" s="22" t="s">
        <v>1011</v>
      </c>
      <c r="D203" s="22"/>
      <c r="E203" s="22"/>
      <c r="F203" s="22" t="s">
        <v>263</v>
      </c>
      <c r="G203" s="22" t="s">
        <v>1070</v>
      </c>
      <c r="H203" s="22" t="s">
        <v>918</v>
      </c>
      <c r="I203" s="14" t="s">
        <v>983</v>
      </c>
      <c r="J203" s="12" t="s">
        <v>18</v>
      </c>
      <c r="K203" s="12" t="s">
        <v>72</v>
      </c>
      <c r="L203" s="24" t="s">
        <v>45</v>
      </c>
      <c r="M203" s="24"/>
      <c r="N203" s="24"/>
      <c r="O203" s="13" t="s">
        <v>81</v>
      </c>
      <c r="P203" s="73">
        <v>93</v>
      </c>
      <c r="Q203" s="73" t="s">
        <v>76</v>
      </c>
      <c r="R203" s="73"/>
      <c r="S203" s="73" t="s">
        <v>76</v>
      </c>
      <c r="T203" s="73"/>
      <c r="U203" s="73" t="s">
        <v>76</v>
      </c>
      <c r="V203" s="24"/>
      <c r="W203" s="51" t="s">
        <v>3598</v>
      </c>
      <c r="X203" s="17" t="s">
        <v>1071</v>
      </c>
      <c r="Y203" s="16">
        <v>9350477507</v>
      </c>
    </row>
    <row r="204" spans="1:25" s="75" customFormat="1" ht="20.25" customHeight="1">
      <c r="A204" s="73">
        <v>201</v>
      </c>
      <c r="B204" s="14" t="s">
        <v>106</v>
      </c>
      <c r="C204" s="22" t="s">
        <v>1072</v>
      </c>
      <c r="D204" s="22"/>
      <c r="E204" s="22" t="s">
        <v>1073</v>
      </c>
      <c r="F204" s="22" t="s">
        <v>263</v>
      </c>
      <c r="G204" s="22" t="s">
        <v>1074</v>
      </c>
      <c r="H204" s="22" t="s">
        <v>1075</v>
      </c>
      <c r="I204" s="14" t="s">
        <v>984</v>
      </c>
      <c r="J204" s="12" t="s">
        <v>19</v>
      </c>
      <c r="K204" s="12" t="s">
        <v>75</v>
      </c>
      <c r="L204" s="24" t="s">
        <v>45</v>
      </c>
      <c r="M204" s="24"/>
      <c r="N204" s="24"/>
      <c r="O204" s="13" t="s">
        <v>81</v>
      </c>
      <c r="P204" s="73">
        <v>60</v>
      </c>
      <c r="Q204" s="73" t="s">
        <v>76</v>
      </c>
      <c r="R204" s="73"/>
      <c r="S204" s="73" t="s">
        <v>76</v>
      </c>
      <c r="T204" s="73"/>
      <c r="U204" s="73" t="s">
        <v>76</v>
      </c>
      <c r="V204" s="24"/>
      <c r="W204" s="51" t="s">
        <v>3599</v>
      </c>
      <c r="X204" s="17" t="s">
        <v>1076</v>
      </c>
      <c r="Y204" s="16">
        <v>7876691854</v>
      </c>
    </row>
    <row r="205" spans="1:25" s="75" customFormat="1" ht="20.25" customHeight="1">
      <c r="A205" s="73">
        <v>202</v>
      </c>
      <c r="B205" s="14" t="s">
        <v>106</v>
      </c>
      <c r="C205" s="22" t="s">
        <v>1077</v>
      </c>
      <c r="D205" s="22"/>
      <c r="E205" s="22" t="s">
        <v>98</v>
      </c>
      <c r="F205" s="22" t="s">
        <v>263</v>
      </c>
      <c r="G205" s="22" t="s">
        <v>1078</v>
      </c>
      <c r="H205" s="22" t="s">
        <v>562</v>
      </c>
      <c r="I205" s="14" t="s">
        <v>985</v>
      </c>
      <c r="J205" s="12" t="s">
        <v>19</v>
      </c>
      <c r="K205" s="12" t="s">
        <v>72</v>
      </c>
      <c r="L205" s="24" t="s">
        <v>45</v>
      </c>
      <c r="M205" s="24"/>
      <c r="N205" s="24"/>
      <c r="O205" s="13" t="s">
        <v>81</v>
      </c>
      <c r="P205" s="73">
        <v>84.8</v>
      </c>
      <c r="Q205" s="73" t="s">
        <v>76</v>
      </c>
      <c r="R205" s="73"/>
      <c r="S205" s="73" t="s">
        <v>76</v>
      </c>
      <c r="T205" s="73"/>
      <c r="U205" s="73" t="s">
        <v>76</v>
      </c>
      <c r="V205" s="24"/>
      <c r="W205" s="51" t="s">
        <v>3600</v>
      </c>
      <c r="X205" s="17" t="s">
        <v>1079</v>
      </c>
      <c r="Y205" s="16">
        <v>9805233381</v>
      </c>
    </row>
    <row r="206" spans="1:25" s="75" customFormat="1" ht="20.25" customHeight="1">
      <c r="A206" s="73">
        <v>203</v>
      </c>
      <c r="B206" s="14" t="s">
        <v>106</v>
      </c>
      <c r="C206" s="22" t="s">
        <v>1080</v>
      </c>
      <c r="D206" s="22"/>
      <c r="E206" s="22" t="s">
        <v>309</v>
      </c>
      <c r="F206" s="22" t="s">
        <v>263</v>
      </c>
      <c r="G206" s="22" t="s">
        <v>1081</v>
      </c>
      <c r="H206" s="22" t="s">
        <v>104</v>
      </c>
      <c r="I206" s="14" t="s">
        <v>986</v>
      </c>
      <c r="J206" s="12" t="s">
        <v>19</v>
      </c>
      <c r="K206" s="12" t="s">
        <v>72</v>
      </c>
      <c r="L206" s="24" t="s">
        <v>45</v>
      </c>
      <c r="M206" s="24"/>
      <c r="N206" s="24"/>
      <c r="O206" s="13" t="s">
        <v>81</v>
      </c>
      <c r="P206" s="73">
        <v>69.599999999999994</v>
      </c>
      <c r="Q206" s="73" t="s">
        <v>76</v>
      </c>
      <c r="R206" s="73"/>
      <c r="S206" s="73" t="s">
        <v>76</v>
      </c>
      <c r="T206" s="73"/>
      <c r="U206" s="73" t="s">
        <v>76</v>
      </c>
      <c r="V206" s="24"/>
      <c r="W206" s="51" t="s">
        <v>3601</v>
      </c>
      <c r="X206" s="17" t="s">
        <v>1082</v>
      </c>
      <c r="Y206" s="16">
        <v>7018183521</v>
      </c>
    </row>
    <row r="207" spans="1:25" s="75" customFormat="1" ht="20.25" customHeight="1">
      <c r="A207" s="73">
        <v>204</v>
      </c>
      <c r="B207" s="14" t="s">
        <v>106</v>
      </c>
      <c r="C207" s="22" t="s">
        <v>1083</v>
      </c>
      <c r="D207" s="22"/>
      <c r="E207" s="22" t="s">
        <v>1084</v>
      </c>
      <c r="F207" s="22" t="s">
        <v>263</v>
      </c>
      <c r="G207" s="22" t="s">
        <v>1085</v>
      </c>
      <c r="H207" s="22" t="s">
        <v>1086</v>
      </c>
      <c r="I207" s="14" t="s">
        <v>987</v>
      </c>
      <c r="J207" s="12" t="s">
        <v>31</v>
      </c>
      <c r="K207" s="12" t="s">
        <v>72</v>
      </c>
      <c r="L207" s="24" t="s">
        <v>45</v>
      </c>
      <c r="M207" s="24"/>
      <c r="N207" s="24"/>
      <c r="O207" s="13" t="s">
        <v>81</v>
      </c>
      <c r="P207" s="73">
        <v>88</v>
      </c>
      <c r="Q207" s="73" t="s">
        <v>76</v>
      </c>
      <c r="R207" s="73"/>
      <c r="S207" s="73" t="s">
        <v>76</v>
      </c>
      <c r="T207" s="73"/>
      <c r="U207" s="73" t="s">
        <v>76</v>
      </c>
      <c r="V207" s="24"/>
      <c r="W207" s="51" t="s">
        <v>3602</v>
      </c>
      <c r="X207" s="17" t="s">
        <v>1087</v>
      </c>
      <c r="Y207" s="16">
        <v>76579934113</v>
      </c>
    </row>
    <row r="208" spans="1:25" ht="20.25" customHeight="1">
      <c r="A208" s="73">
        <v>205</v>
      </c>
      <c r="B208" s="14" t="s">
        <v>106</v>
      </c>
      <c r="C208" s="22" t="s">
        <v>775</v>
      </c>
      <c r="D208" s="21"/>
      <c r="E208" s="22" t="s">
        <v>1088</v>
      </c>
      <c r="F208" s="22" t="s">
        <v>263</v>
      </c>
      <c r="G208" s="22" t="s">
        <v>1089</v>
      </c>
      <c r="H208" s="22" t="s">
        <v>1090</v>
      </c>
      <c r="I208" s="14" t="s">
        <v>988</v>
      </c>
      <c r="J208" s="12" t="s">
        <v>19</v>
      </c>
      <c r="K208" s="12" t="s">
        <v>72</v>
      </c>
      <c r="L208" s="24" t="s">
        <v>45</v>
      </c>
      <c r="M208" s="16"/>
      <c r="N208" s="16"/>
      <c r="O208" s="13" t="s">
        <v>81</v>
      </c>
      <c r="P208" s="73">
        <v>78.599999999999994</v>
      </c>
      <c r="Q208" s="73" t="s">
        <v>76</v>
      </c>
      <c r="R208" s="23"/>
      <c r="S208" s="73" t="s">
        <v>76</v>
      </c>
      <c r="T208" s="23"/>
      <c r="U208" s="73" t="s">
        <v>76</v>
      </c>
      <c r="V208" s="16"/>
      <c r="W208" s="51" t="s">
        <v>3603</v>
      </c>
      <c r="X208" s="17" t="s">
        <v>1091</v>
      </c>
      <c r="Y208" s="16">
        <v>8219471074</v>
      </c>
    </row>
    <row r="209" spans="1:25" ht="20.25" customHeight="1">
      <c r="A209" s="73">
        <v>206</v>
      </c>
      <c r="B209" s="14" t="s">
        <v>106</v>
      </c>
      <c r="C209" s="22" t="s">
        <v>1092</v>
      </c>
      <c r="D209" s="21"/>
      <c r="E209" s="22" t="s">
        <v>1093</v>
      </c>
      <c r="F209" s="22" t="s">
        <v>263</v>
      </c>
      <c r="G209" s="22" t="s">
        <v>1094</v>
      </c>
      <c r="H209" s="22" t="s">
        <v>1095</v>
      </c>
      <c r="I209" s="14" t="s">
        <v>989</v>
      </c>
      <c r="J209" s="12" t="s">
        <v>19</v>
      </c>
      <c r="K209" s="12" t="s">
        <v>72</v>
      </c>
      <c r="L209" s="24" t="s">
        <v>45</v>
      </c>
      <c r="M209" s="16"/>
      <c r="N209" s="16"/>
      <c r="O209" s="13" t="s">
        <v>81</v>
      </c>
      <c r="P209" s="73">
        <v>73.400000000000006</v>
      </c>
      <c r="Q209" s="73" t="s">
        <v>76</v>
      </c>
      <c r="R209" s="23"/>
      <c r="S209" s="73" t="s">
        <v>76</v>
      </c>
      <c r="T209" s="23"/>
      <c r="U209" s="73" t="s">
        <v>76</v>
      </c>
      <c r="V209" s="16"/>
      <c r="W209" s="51" t="s">
        <v>3604</v>
      </c>
      <c r="X209" s="17" t="s">
        <v>1096</v>
      </c>
      <c r="Y209" s="16">
        <v>8219530234</v>
      </c>
    </row>
    <row r="210" spans="1:25" ht="20.25" customHeight="1">
      <c r="A210" s="73">
        <v>207</v>
      </c>
      <c r="B210" s="14" t="s">
        <v>106</v>
      </c>
      <c r="C210" s="22" t="s">
        <v>1097</v>
      </c>
      <c r="D210" s="21"/>
      <c r="E210" s="22" t="s">
        <v>313</v>
      </c>
      <c r="F210" s="22" t="s">
        <v>206</v>
      </c>
      <c r="G210" s="22" t="s">
        <v>1098</v>
      </c>
      <c r="H210" s="22" t="s">
        <v>1099</v>
      </c>
      <c r="I210" s="14" t="s">
        <v>990</v>
      </c>
      <c r="J210" s="12" t="s">
        <v>19</v>
      </c>
      <c r="K210" s="12" t="s">
        <v>75</v>
      </c>
      <c r="L210" s="24" t="s">
        <v>45</v>
      </c>
      <c r="M210" s="16"/>
      <c r="N210" s="16"/>
      <c r="O210" s="13" t="s">
        <v>81</v>
      </c>
      <c r="P210" s="73">
        <v>76.2</v>
      </c>
      <c r="Q210" s="73" t="s">
        <v>76</v>
      </c>
      <c r="R210" s="23"/>
      <c r="S210" s="73" t="s">
        <v>76</v>
      </c>
      <c r="T210" s="23"/>
      <c r="U210" s="73" t="s">
        <v>76</v>
      </c>
      <c r="V210" s="16"/>
      <c r="W210" s="57" t="s">
        <v>3605</v>
      </c>
      <c r="X210" s="17" t="s">
        <v>1100</v>
      </c>
      <c r="Y210" s="16">
        <v>8580406092</v>
      </c>
    </row>
    <row r="211" spans="1:25" s="75" customFormat="1" ht="20.25" customHeight="1">
      <c r="A211" s="73">
        <v>208</v>
      </c>
      <c r="B211" s="14" t="s">
        <v>106</v>
      </c>
      <c r="C211" s="22" t="s">
        <v>1101</v>
      </c>
      <c r="D211" s="12"/>
      <c r="E211" s="12" t="s">
        <v>97</v>
      </c>
      <c r="F211" s="12" t="s">
        <v>263</v>
      </c>
      <c r="G211" s="22" t="s">
        <v>498</v>
      </c>
      <c r="H211" s="22" t="s">
        <v>570</v>
      </c>
      <c r="I211" s="14" t="s">
        <v>991</v>
      </c>
      <c r="J211" s="12" t="s">
        <v>19</v>
      </c>
      <c r="K211" s="12" t="s">
        <v>72</v>
      </c>
      <c r="L211" s="24" t="s">
        <v>45</v>
      </c>
      <c r="M211" s="13"/>
      <c r="N211" s="13"/>
      <c r="O211" s="13" t="s">
        <v>81</v>
      </c>
      <c r="P211" s="73">
        <v>64</v>
      </c>
      <c r="Q211" s="73" t="s">
        <v>76</v>
      </c>
      <c r="R211" s="73"/>
      <c r="S211" s="73" t="s">
        <v>76</v>
      </c>
      <c r="T211" s="73"/>
      <c r="U211" s="73" t="s">
        <v>76</v>
      </c>
      <c r="V211" s="24"/>
      <c r="W211" s="54" t="s">
        <v>3606</v>
      </c>
      <c r="X211" s="17" t="s">
        <v>1102</v>
      </c>
      <c r="Y211" s="16">
        <v>8219324712</v>
      </c>
    </row>
    <row r="212" spans="1:25" s="75" customFormat="1" ht="20.25" customHeight="1">
      <c r="A212" s="73">
        <v>209</v>
      </c>
      <c r="B212" s="14" t="s">
        <v>106</v>
      </c>
      <c r="C212" s="22" t="s">
        <v>620</v>
      </c>
      <c r="D212" s="12"/>
      <c r="E212" s="12" t="s">
        <v>1103</v>
      </c>
      <c r="F212" s="12" t="s">
        <v>263</v>
      </c>
      <c r="G212" s="22" t="s">
        <v>1104</v>
      </c>
      <c r="H212" s="22" t="s">
        <v>1105</v>
      </c>
      <c r="I212" s="14" t="s">
        <v>992</v>
      </c>
      <c r="J212" s="12" t="s">
        <v>19</v>
      </c>
      <c r="K212" s="12" t="s">
        <v>75</v>
      </c>
      <c r="L212" s="24" t="s">
        <v>45</v>
      </c>
      <c r="M212" s="65"/>
      <c r="N212" s="65"/>
      <c r="O212" s="13" t="s">
        <v>81</v>
      </c>
      <c r="P212" s="73">
        <v>60</v>
      </c>
      <c r="Q212" s="73" t="s">
        <v>76</v>
      </c>
      <c r="R212" s="73"/>
      <c r="S212" s="73" t="s">
        <v>76</v>
      </c>
      <c r="T212" s="73"/>
      <c r="U212" s="73" t="s">
        <v>76</v>
      </c>
      <c r="V212" s="24"/>
      <c r="W212" s="54" t="s">
        <v>3607</v>
      </c>
      <c r="X212" s="17" t="s">
        <v>1106</v>
      </c>
      <c r="Y212" s="16">
        <v>9816628353</v>
      </c>
    </row>
    <row r="213" spans="1:25" s="75" customFormat="1" ht="20.25" customHeight="1">
      <c r="A213" s="73">
        <v>210</v>
      </c>
      <c r="B213" s="14" t="s">
        <v>106</v>
      </c>
      <c r="C213" s="22" t="s">
        <v>1107</v>
      </c>
      <c r="D213" s="12"/>
      <c r="E213" s="12" t="s">
        <v>709</v>
      </c>
      <c r="F213" s="12" t="s">
        <v>263</v>
      </c>
      <c r="G213" s="22" t="s">
        <v>1108</v>
      </c>
      <c r="H213" s="22" t="s">
        <v>1109</v>
      </c>
      <c r="I213" s="14" t="s">
        <v>993</v>
      </c>
      <c r="J213" s="12" t="s">
        <v>19</v>
      </c>
      <c r="K213" s="12" t="s">
        <v>72</v>
      </c>
      <c r="L213" s="24" t="s">
        <v>45</v>
      </c>
      <c r="M213" s="65"/>
      <c r="N213" s="65"/>
      <c r="O213" s="13" t="s">
        <v>81</v>
      </c>
      <c r="P213" s="73">
        <v>73.599999999999994</v>
      </c>
      <c r="Q213" s="73" t="s">
        <v>76</v>
      </c>
      <c r="R213" s="73"/>
      <c r="S213" s="73" t="s">
        <v>76</v>
      </c>
      <c r="T213" s="73"/>
      <c r="U213" s="73" t="s">
        <v>76</v>
      </c>
      <c r="V213" s="24"/>
      <c r="W213" s="54" t="s">
        <v>3608</v>
      </c>
      <c r="X213" s="17" t="s">
        <v>3248</v>
      </c>
      <c r="Y213" s="16">
        <v>8679700046</v>
      </c>
    </row>
    <row r="214" spans="1:25" ht="20.25" customHeight="1">
      <c r="A214" s="73">
        <v>211</v>
      </c>
      <c r="B214" s="14" t="s">
        <v>106</v>
      </c>
      <c r="C214" s="22" t="s">
        <v>406</v>
      </c>
      <c r="D214" s="12"/>
      <c r="E214" s="22"/>
      <c r="F214" s="22" t="s">
        <v>263</v>
      </c>
      <c r="G214" s="22" t="s">
        <v>153</v>
      </c>
      <c r="H214" s="22" t="s">
        <v>1110</v>
      </c>
      <c r="I214" s="14" t="s">
        <v>994</v>
      </c>
      <c r="J214" s="12" t="s">
        <v>19</v>
      </c>
      <c r="K214" s="12" t="s">
        <v>72</v>
      </c>
      <c r="L214" s="24" t="s">
        <v>45</v>
      </c>
      <c r="M214" s="24"/>
      <c r="N214" s="24"/>
      <c r="O214" s="13" t="s">
        <v>81</v>
      </c>
      <c r="P214" s="73">
        <v>79</v>
      </c>
      <c r="Q214" s="73" t="s">
        <v>76</v>
      </c>
      <c r="R214" s="73"/>
      <c r="S214" s="73" t="s">
        <v>76</v>
      </c>
      <c r="T214" s="73"/>
      <c r="U214" s="73" t="s">
        <v>76</v>
      </c>
      <c r="V214" s="24"/>
      <c r="W214" s="16" t="s">
        <v>3609</v>
      </c>
      <c r="X214" s="17"/>
      <c r="Y214" s="17">
        <v>9878867983</v>
      </c>
    </row>
    <row r="215" spans="1:25" ht="20.25" customHeight="1">
      <c r="A215" s="73">
        <v>212</v>
      </c>
      <c r="B215" s="14" t="s">
        <v>106</v>
      </c>
      <c r="C215" s="22" t="s">
        <v>612</v>
      </c>
      <c r="D215" s="12"/>
      <c r="E215" s="22" t="s">
        <v>919</v>
      </c>
      <c r="F215" s="22" t="s">
        <v>263</v>
      </c>
      <c r="G215" s="22" t="s">
        <v>153</v>
      </c>
      <c r="H215" s="22" t="s">
        <v>1111</v>
      </c>
      <c r="I215" s="14" t="s">
        <v>995</v>
      </c>
      <c r="J215" s="12" t="s">
        <v>19</v>
      </c>
      <c r="K215" s="12" t="s">
        <v>74</v>
      </c>
      <c r="L215" s="24" t="s">
        <v>45</v>
      </c>
      <c r="M215" s="24"/>
      <c r="N215" s="24"/>
      <c r="O215" s="13" t="s">
        <v>81</v>
      </c>
      <c r="P215" s="73">
        <v>61</v>
      </c>
      <c r="Q215" s="73" t="s">
        <v>76</v>
      </c>
      <c r="R215" s="73"/>
      <c r="S215" s="73" t="s">
        <v>76</v>
      </c>
      <c r="T215" s="73"/>
      <c r="U215" s="73" t="s">
        <v>76</v>
      </c>
      <c r="V215" s="24"/>
      <c r="W215" s="51" t="s">
        <v>3610</v>
      </c>
      <c r="X215" s="35" t="s">
        <v>1112</v>
      </c>
      <c r="Y215" s="16">
        <v>9814346869</v>
      </c>
    </row>
    <row r="216" spans="1:25" ht="20.25" customHeight="1">
      <c r="A216" s="73">
        <v>213</v>
      </c>
      <c r="B216" s="14" t="s">
        <v>106</v>
      </c>
      <c r="C216" s="22" t="s">
        <v>925</v>
      </c>
      <c r="D216" s="12"/>
      <c r="E216" s="22" t="s">
        <v>1126</v>
      </c>
      <c r="F216" s="22" t="s">
        <v>263</v>
      </c>
      <c r="G216" s="22" t="s">
        <v>368</v>
      </c>
      <c r="H216" s="22" t="s">
        <v>1127</v>
      </c>
      <c r="I216" s="14" t="s">
        <v>1113</v>
      </c>
      <c r="J216" s="12" t="s">
        <v>19</v>
      </c>
      <c r="K216" s="12" t="s">
        <v>72</v>
      </c>
      <c r="L216" s="24" t="s">
        <v>45</v>
      </c>
      <c r="M216" s="24"/>
      <c r="N216" s="24"/>
      <c r="O216" s="13" t="s">
        <v>81</v>
      </c>
      <c r="P216" s="73">
        <f>411/5</f>
        <v>82.2</v>
      </c>
      <c r="Q216" s="73" t="s">
        <v>76</v>
      </c>
      <c r="R216" s="73"/>
      <c r="S216" s="73" t="s">
        <v>76</v>
      </c>
      <c r="T216" s="73"/>
      <c r="U216" s="73" t="s">
        <v>76</v>
      </c>
      <c r="V216" s="24"/>
      <c r="W216" s="51" t="s">
        <v>3611</v>
      </c>
      <c r="X216" s="35" t="s">
        <v>1128</v>
      </c>
      <c r="Y216" s="16">
        <v>7807640556</v>
      </c>
    </row>
    <row r="217" spans="1:25" s="109" customFormat="1" ht="20.25" customHeight="1">
      <c r="A217" s="73">
        <v>214</v>
      </c>
      <c r="B217" s="107" t="s">
        <v>106</v>
      </c>
      <c r="C217" s="98" t="s">
        <v>1129</v>
      </c>
      <c r="D217" s="102"/>
      <c r="E217" s="98" t="s">
        <v>239</v>
      </c>
      <c r="F217" s="98" t="s">
        <v>206</v>
      </c>
      <c r="G217" s="98" t="s">
        <v>1130</v>
      </c>
      <c r="H217" s="98" t="s">
        <v>1131</v>
      </c>
      <c r="I217" s="107" t="s">
        <v>1114</v>
      </c>
      <c r="J217" s="102" t="s">
        <v>19</v>
      </c>
      <c r="K217" s="102" t="s">
        <v>72</v>
      </c>
      <c r="L217" s="62" t="s">
        <v>45</v>
      </c>
      <c r="M217" s="67"/>
      <c r="N217" s="74"/>
      <c r="O217" s="86" t="s">
        <v>81</v>
      </c>
      <c r="P217" s="15">
        <v>69</v>
      </c>
      <c r="Q217" s="15" t="s">
        <v>76</v>
      </c>
      <c r="R217" s="15"/>
      <c r="S217" s="15" t="s">
        <v>76</v>
      </c>
      <c r="T217" s="15"/>
      <c r="U217" s="15" t="s">
        <v>76</v>
      </c>
      <c r="V217" s="104"/>
      <c r="W217" s="106" t="s">
        <v>3612</v>
      </c>
      <c r="X217" s="108" t="s">
        <v>1132</v>
      </c>
      <c r="Y217" s="106">
        <v>0</v>
      </c>
    </row>
    <row r="218" spans="1:25" ht="20.25" customHeight="1">
      <c r="A218" s="73">
        <v>215</v>
      </c>
      <c r="B218" s="14" t="s">
        <v>106</v>
      </c>
      <c r="C218" s="22" t="s">
        <v>1048</v>
      </c>
      <c r="D218" s="12"/>
      <c r="E218" s="22"/>
      <c r="F218" s="22" t="s">
        <v>263</v>
      </c>
      <c r="G218" s="22" t="s">
        <v>1133</v>
      </c>
      <c r="H218" s="22" t="s">
        <v>1134</v>
      </c>
      <c r="I218" s="14" t="s">
        <v>1115</v>
      </c>
      <c r="J218" s="12" t="s">
        <v>19</v>
      </c>
      <c r="K218" s="12" t="s">
        <v>74</v>
      </c>
      <c r="L218" s="24" t="s">
        <v>45</v>
      </c>
      <c r="M218" s="24"/>
      <c r="N218" s="24"/>
      <c r="O218" s="13" t="s">
        <v>81</v>
      </c>
      <c r="P218" s="73">
        <f>390/5</f>
        <v>78</v>
      </c>
      <c r="Q218" s="73" t="s">
        <v>76</v>
      </c>
      <c r="R218" s="73"/>
      <c r="S218" s="73" t="s">
        <v>76</v>
      </c>
      <c r="T218" s="73"/>
      <c r="U218" s="73" t="s">
        <v>76</v>
      </c>
      <c r="V218" s="24"/>
      <c r="W218" s="51" t="s">
        <v>3613</v>
      </c>
      <c r="X218" s="35" t="s">
        <v>3250</v>
      </c>
      <c r="Y218" s="16">
        <v>9817091433</v>
      </c>
    </row>
    <row r="219" spans="1:25" ht="20.25" customHeight="1">
      <c r="A219" s="73">
        <v>216</v>
      </c>
      <c r="B219" s="14" t="s">
        <v>106</v>
      </c>
      <c r="C219" s="22" t="s">
        <v>1135</v>
      </c>
      <c r="D219" s="12"/>
      <c r="E219" s="22" t="s">
        <v>1136</v>
      </c>
      <c r="F219" s="22" t="s">
        <v>263</v>
      </c>
      <c r="G219" s="22" t="s">
        <v>1137</v>
      </c>
      <c r="H219" s="22"/>
      <c r="I219" s="14" t="s">
        <v>1116</v>
      </c>
      <c r="J219" s="12" t="s">
        <v>497</v>
      </c>
      <c r="K219" s="12" t="s">
        <v>72</v>
      </c>
      <c r="L219" s="24" t="s">
        <v>45</v>
      </c>
      <c r="M219" s="24"/>
      <c r="N219" s="24"/>
      <c r="O219" s="13" t="s">
        <v>81</v>
      </c>
      <c r="P219" s="73">
        <v>80.5</v>
      </c>
      <c r="Q219" s="73" t="s">
        <v>76</v>
      </c>
      <c r="R219" s="73"/>
      <c r="S219" s="73" t="s">
        <v>76</v>
      </c>
      <c r="T219" s="73"/>
      <c r="U219" s="73" t="s">
        <v>76</v>
      </c>
      <c r="V219" s="24"/>
      <c r="W219" s="16" t="s">
        <v>3614</v>
      </c>
      <c r="X219" s="35"/>
      <c r="Y219" s="16"/>
    </row>
    <row r="220" spans="1:25" ht="20.25" customHeight="1">
      <c r="A220" s="73">
        <v>217</v>
      </c>
      <c r="B220" s="14" t="s">
        <v>106</v>
      </c>
      <c r="C220" s="22" t="s">
        <v>906</v>
      </c>
      <c r="D220" s="12" t="s">
        <v>1138</v>
      </c>
      <c r="E220" s="22" t="s">
        <v>1139</v>
      </c>
      <c r="F220" s="22" t="s">
        <v>263</v>
      </c>
      <c r="G220" s="22" t="s">
        <v>1140</v>
      </c>
      <c r="H220" s="22" t="s">
        <v>1141</v>
      </c>
      <c r="I220" s="14" t="s">
        <v>1117</v>
      </c>
      <c r="J220" s="12" t="s">
        <v>497</v>
      </c>
      <c r="K220" s="12" t="s">
        <v>72</v>
      </c>
      <c r="L220" s="24" t="s">
        <v>45</v>
      </c>
      <c r="M220" s="24"/>
      <c r="N220" s="24"/>
      <c r="O220" s="86" t="s">
        <v>81</v>
      </c>
      <c r="P220" s="73">
        <v>70</v>
      </c>
      <c r="Q220" s="73" t="s">
        <v>76</v>
      </c>
      <c r="R220" s="73"/>
      <c r="S220" s="73" t="s">
        <v>76</v>
      </c>
      <c r="T220" s="73"/>
      <c r="U220" s="73" t="s">
        <v>76</v>
      </c>
      <c r="V220" s="24"/>
      <c r="W220" s="16" t="s">
        <v>3615</v>
      </c>
      <c r="X220" s="35"/>
      <c r="Y220" s="16">
        <v>9815247945</v>
      </c>
    </row>
    <row r="221" spans="1:25" ht="20.25" customHeight="1">
      <c r="A221" s="73">
        <v>218</v>
      </c>
      <c r="B221" s="14" t="s">
        <v>106</v>
      </c>
      <c r="C221" s="22" t="s">
        <v>406</v>
      </c>
      <c r="D221" s="12"/>
      <c r="E221" s="22"/>
      <c r="F221" s="22" t="s">
        <v>263</v>
      </c>
      <c r="G221" s="22" t="s">
        <v>146</v>
      </c>
      <c r="H221" s="22" t="s">
        <v>1142</v>
      </c>
      <c r="I221" s="14" t="s">
        <v>1118</v>
      </c>
      <c r="J221" s="12" t="s">
        <v>19</v>
      </c>
      <c r="K221" s="12" t="s">
        <v>74</v>
      </c>
      <c r="L221" s="24" t="s">
        <v>45</v>
      </c>
      <c r="M221" s="24"/>
      <c r="N221" s="24"/>
      <c r="O221" s="13" t="s">
        <v>81</v>
      </c>
      <c r="P221" s="73">
        <v>86</v>
      </c>
      <c r="Q221" s="73" t="s">
        <v>76</v>
      </c>
      <c r="R221" s="73"/>
      <c r="S221" s="73" t="s">
        <v>76</v>
      </c>
      <c r="T221" s="73"/>
      <c r="U221" s="73" t="s">
        <v>76</v>
      </c>
      <c r="V221" s="24"/>
      <c r="W221" s="51" t="s">
        <v>3616</v>
      </c>
      <c r="X221" s="35" t="s">
        <v>1143</v>
      </c>
      <c r="Y221" s="16">
        <v>8894493715</v>
      </c>
    </row>
    <row r="222" spans="1:25" ht="20.25" customHeight="1">
      <c r="A222" s="73">
        <v>219</v>
      </c>
      <c r="B222" s="14" t="s">
        <v>106</v>
      </c>
      <c r="C222" s="22" t="s">
        <v>775</v>
      </c>
      <c r="D222" s="12"/>
      <c r="E222" s="22" t="s">
        <v>239</v>
      </c>
      <c r="F222" s="22" t="s">
        <v>263</v>
      </c>
      <c r="G222" s="22" t="s">
        <v>1144</v>
      </c>
      <c r="H222" s="22" t="s">
        <v>1145</v>
      </c>
      <c r="I222" s="14" t="s">
        <v>1119</v>
      </c>
      <c r="J222" s="12" t="s">
        <v>19</v>
      </c>
      <c r="K222" s="12" t="s">
        <v>72</v>
      </c>
      <c r="L222" s="24" t="s">
        <v>45</v>
      </c>
      <c r="M222" s="24"/>
      <c r="N222" s="24"/>
      <c r="O222" s="13" t="s">
        <v>81</v>
      </c>
      <c r="P222" s="73">
        <v>71.8</v>
      </c>
      <c r="Q222" s="73" t="s">
        <v>76</v>
      </c>
      <c r="R222" s="73"/>
      <c r="S222" s="73" t="s">
        <v>76</v>
      </c>
      <c r="T222" s="73"/>
      <c r="U222" s="73" t="s">
        <v>76</v>
      </c>
      <c r="V222" s="24"/>
      <c r="W222" s="51" t="s">
        <v>3617</v>
      </c>
      <c r="X222" s="35" t="s">
        <v>1146</v>
      </c>
      <c r="Y222" s="16">
        <v>9625485899</v>
      </c>
    </row>
    <row r="223" spans="1:25" ht="20.25" customHeight="1">
      <c r="A223" s="73">
        <v>220</v>
      </c>
      <c r="B223" s="14" t="s">
        <v>106</v>
      </c>
      <c r="C223" s="22" t="s">
        <v>1147</v>
      </c>
      <c r="D223" s="12"/>
      <c r="E223" s="22" t="s">
        <v>330</v>
      </c>
      <c r="F223" s="22" t="s">
        <v>263</v>
      </c>
      <c r="G223" s="22" t="s">
        <v>1148</v>
      </c>
      <c r="H223" s="22" t="s">
        <v>1149</v>
      </c>
      <c r="I223" s="14" t="s">
        <v>1120</v>
      </c>
      <c r="J223" s="12" t="s">
        <v>19</v>
      </c>
      <c r="K223" s="12" t="s">
        <v>75</v>
      </c>
      <c r="L223" s="24" t="s">
        <v>45</v>
      </c>
      <c r="M223" s="24"/>
      <c r="N223" s="24"/>
      <c r="O223" s="13" t="s">
        <v>81</v>
      </c>
      <c r="P223" s="73">
        <f>358/5</f>
        <v>71.599999999999994</v>
      </c>
      <c r="Q223" s="73" t="s">
        <v>76</v>
      </c>
      <c r="R223" s="73"/>
      <c r="S223" s="73" t="s">
        <v>76</v>
      </c>
      <c r="T223" s="73"/>
      <c r="U223" s="73" t="s">
        <v>76</v>
      </c>
      <c r="V223" s="24"/>
      <c r="W223" s="51" t="s">
        <v>3618</v>
      </c>
      <c r="X223" s="35" t="s">
        <v>1150</v>
      </c>
      <c r="Y223" s="16">
        <v>6284139346</v>
      </c>
    </row>
    <row r="224" spans="1:25" s="109" customFormat="1" ht="20.25" customHeight="1">
      <c r="A224" s="73">
        <v>221</v>
      </c>
      <c r="B224" s="107" t="s">
        <v>106</v>
      </c>
      <c r="C224" s="98" t="s">
        <v>1151</v>
      </c>
      <c r="D224" s="102"/>
      <c r="E224" s="98"/>
      <c r="F224" s="98" t="s">
        <v>263</v>
      </c>
      <c r="G224" s="98" t="s">
        <v>1152</v>
      </c>
      <c r="H224" s="98" t="s">
        <v>140</v>
      </c>
      <c r="I224" s="107" t="s">
        <v>1121</v>
      </c>
      <c r="J224" s="102" t="s">
        <v>14</v>
      </c>
      <c r="K224" s="102" t="s">
        <v>72</v>
      </c>
      <c r="L224" s="104" t="s">
        <v>45</v>
      </c>
      <c r="M224" s="104"/>
      <c r="N224" s="104"/>
      <c r="O224" s="74" t="s">
        <v>81</v>
      </c>
      <c r="P224" s="15">
        <v>78.3</v>
      </c>
      <c r="Q224" s="15" t="s">
        <v>76</v>
      </c>
      <c r="R224" s="15"/>
      <c r="S224" s="15" t="s">
        <v>76</v>
      </c>
      <c r="T224" s="15"/>
      <c r="U224" s="15" t="s">
        <v>76</v>
      </c>
      <c r="V224" s="104"/>
      <c r="W224" s="112" t="s">
        <v>3619</v>
      </c>
      <c r="X224" s="108" t="s">
        <v>1153</v>
      </c>
      <c r="Y224" s="106">
        <v>7018912578</v>
      </c>
    </row>
    <row r="225" spans="1:25" ht="20.25" customHeight="1">
      <c r="A225" s="73">
        <v>222</v>
      </c>
      <c r="B225" s="14" t="s">
        <v>106</v>
      </c>
      <c r="C225" s="22" t="s">
        <v>775</v>
      </c>
      <c r="D225" s="12"/>
      <c r="E225" s="22" t="s">
        <v>1154</v>
      </c>
      <c r="F225" s="22" t="s">
        <v>263</v>
      </c>
      <c r="G225" s="22" t="s">
        <v>1155</v>
      </c>
      <c r="H225" s="22" t="s">
        <v>1063</v>
      </c>
      <c r="I225" s="14" t="s">
        <v>1122</v>
      </c>
      <c r="J225" s="12" t="s">
        <v>19</v>
      </c>
      <c r="K225" s="12" t="s">
        <v>72</v>
      </c>
      <c r="L225" s="24" t="s">
        <v>45</v>
      </c>
      <c r="M225" s="24"/>
      <c r="N225" s="24"/>
      <c r="O225" s="13" t="s">
        <v>81</v>
      </c>
      <c r="P225" s="73">
        <f>370/5</f>
        <v>74</v>
      </c>
      <c r="Q225" s="73" t="s">
        <v>76</v>
      </c>
      <c r="R225" s="73"/>
      <c r="S225" s="73" t="s">
        <v>76</v>
      </c>
      <c r="T225" s="73"/>
      <c r="U225" s="73" t="s">
        <v>76</v>
      </c>
      <c r="V225" s="24"/>
      <c r="W225" s="51" t="s">
        <v>3620</v>
      </c>
      <c r="X225" s="35" t="s">
        <v>1156</v>
      </c>
      <c r="Y225" s="16">
        <v>7876968734</v>
      </c>
    </row>
    <row r="226" spans="1:25" s="109" customFormat="1" ht="20.25" customHeight="1">
      <c r="A226" s="73">
        <v>223</v>
      </c>
      <c r="B226" s="107" t="s">
        <v>106</v>
      </c>
      <c r="C226" s="98" t="s">
        <v>1157</v>
      </c>
      <c r="D226" s="102"/>
      <c r="E226" s="98" t="s">
        <v>252</v>
      </c>
      <c r="F226" s="98" t="s">
        <v>206</v>
      </c>
      <c r="G226" s="98" t="s">
        <v>1158</v>
      </c>
      <c r="H226" s="98" t="s">
        <v>1159</v>
      </c>
      <c r="I226" s="107" t="s">
        <v>1123</v>
      </c>
      <c r="J226" s="102" t="s">
        <v>19</v>
      </c>
      <c r="K226" s="102" t="s">
        <v>74</v>
      </c>
      <c r="L226" s="104" t="s">
        <v>45</v>
      </c>
      <c r="M226" s="104"/>
      <c r="N226" s="104"/>
      <c r="O226" s="74" t="s">
        <v>81</v>
      </c>
      <c r="P226" s="15">
        <v>52.2</v>
      </c>
      <c r="Q226" s="15" t="s">
        <v>76</v>
      </c>
      <c r="R226" s="15"/>
      <c r="S226" s="15" t="s">
        <v>76</v>
      </c>
      <c r="T226" s="15"/>
      <c r="U226" s="15" t="s">
        <v>76</v>
      </c>
      <c r="V226" s="104"/>
      <c r="W226" s="106" t="s">
        <v>3621</v>
      </c>
      <c r="X226" s="108" t="s">
        <v>1160</v>
      </c>
      <c r="Y226" s="106">
        <v>8894009374</v>
      </c>
    </row>
    <row r="227" spans="1:25" ht="20.25" customHeight="1">
      <c r="A227" s="73">
        <v>224</v>
      </c>
      <c r="B227" s="14" t="s">
        <v>106</v>
      </c>
      <c r="C227" s="22" t="s">
        <v>1161</v>
      </c>
      <c r="D227" s="12"/>
      <c r="E227" s="22" t="s">
        <v>544</v>
      </c>
      <c r="F227" s="22" t="s">
        <v>206</v>
      </c>
      <c r="G227" s="22" t="s">
        <v>1162</v>
      </c>
      <c r="H227" s="22" t="s">
        <v>1163</v>
      </c>
      <c r="I227" s="14" t="s">
        <v>1124</v>
      </c>
      <c r="J227" s="12" t="s">
        <v>18</v>
      </c>
      <c r="K227" s="12" t="s">
        <v>72</v>
      </c>
      <c r="L227" s="24" t="s">
        <v>45</v>
      </c>
      <c r="M227" s="24"/>
      <c r="N227" s="24"/>
      <c r="O227" s="13" t="s">
        <v>81</v>
      </c>
      <c r="P227" s="73">
        <v>58.6</v>
      </c>
      <c r="Q227" s="73" t="s">
        <v>76</v>
      </c>
      <c r="R227" s="73"/>
      <c r="S227" s="73" t="s">
        <v>76</v>
      </c>
      <c r="T227" s="73"/>
      <c r="U227" s="73" t="s">
        <v>76</v>
      </c>
      <c r="V227" s="24"/>
      <c r="W227" s="16" t="s">
        <v>3622</v>
      </c>
      <c r="X227" s="35" t="s">
        <v>1164</v>
      </c>
      <c r="Y227" s="16">
        <v>9888668229</v>
      </c>
    </row>
    <row r="228" spans="1:25" ht="20.25" customHeight="1">
      <c r="A228" s="73">
        <v>225</v>
      </c>
      <c r="B228" s="14" t="s">
        <v>106</v>
      </c>
      <c r="C228" s="22" t="s">
        <v>549</v>
      </c>
      <c r="D228" s="12"/>
      <c r="E228" s="22" t="s">
        <v>1165</v>
      </c>
      <c r="F228" s="22" t="s">
        <v>263</v>
      </c>
      <c r="G228" s="22" t="s">
        <v>1166</v>
      </c>
      <c r="H228" s="22" t="s">
        <v>570</v>
      </c>
      <c r="I228" s="14" t="s">
        <v>1125</v>
      </c>
      <c r="J228" s="12" t="s">
        <v>19</v>
      </c>
      <c r="K228" s="12" t="s">
        <v>72</v>
      </c>
      <c r="L228" s="24" t="s">
        <v>45</v>
      </c>
      <c r="M228" s="24"/>
      <c r="N228" s="24"/>
      <c r="O228" s="86" t="s">
        <v>81</v>
      </c>
      <c r="P228" s="73">
        <v>69</v>
      </c>
      <c r="Q228" s="73" t="s">
        <v>76</v>
      </c>
      <c r="R228" s="73"/>
      <c r="S228" s="73" t="s">
        <v>76</v>
      </c>
      <c r="T228" s="73"/>
      <c r="U228" s="73" t="s">
        <v>76</v>
      </c>
      <c r="V228" s="24"/>
      <c r="W228" s="51" t="s">
        <v>3623</v>
      </c>
      <c r="X228" s="35" t="s">
        <v>1167</v>
      </c>
      <c r="Y228" s="16">
        <v>8580915312</v>
      </c>
    </row>
    <row r="229" spans="1:25" s="19" customFormat="1" ht="20.25" customHeight="1">
      <c r="A229" s="73">
        <v>226</v>
      </c>
      <c r="B229" s="14" t="s">
        <v>106</v>
      </c>
      <c r="C229" s="22" t="s">
        <v>144</v>
      </c>
      <c r="D229" s="12"/>
      <c r="E229" s="22" t="s">
        <v>97</v>
      </c>
      <c r="F229" s="22" t="s">
        <v>263</v>
      </c>
      <c r="G229" s="22" t="s">
        <v>1168</v>
      </c>
      <c r="H229" s="22" t="s">
        <v>1169</v>
      </c>
      <c r="I229" s="14" t="s">
        <v>1170</v>
      </c>
      <c r="J229" s="12" t="s">
        <v>19</v>
      </c>
      <c r="K229" s="12" t="s">
        <v>72</v>
      </c>
      <c r="L229" s="24" t="s">
        <v>45</v>
      </c>
      <c r="M229" s="24"/>
      <c r="N229" s="24"/>
      <c r="O229" s="13" t="s">
        <v>81</v>
      </c>
      <c r="P229" s="73">
        <v>75</v>
      </c>
      <c r="Q229" s="73" t="s">
        <v>76</v>
      </c>
      <c r="R229" s="73"/>
      <c r="S229" s="73" t="s">
        <v>76</v>
      </c>
      <c r="T229" s="73"/>
      <c r="U229" s="73" t="s">
        <v>76</v>
      </c>
      <c r="V229" s="24"/>
      <c r="W229" s="51" t="s">
        <v>3624</v>
      </c>
      <c r="X229" s="35"/>
      <c r="Y229" s="16">
        <v>9882092829</v>
      </c>
    </row>
    <row r="230" spans="1:25" s="75" customFormat="1" ht="20.25" customHeight="1">
      <c r="A230" s="73">
        <v>227</v>
      </c>
      <c r="B230" s="14" t="s">
        <v>106</v>
      </c>
      <c r="C230" s="22" t="s">
        <v>925</v>
      </c>
      <c r="D230" s="12"/>
      <c r="E230" s="22" t="s">
        <v>239</v>
      </c>
      <c r="F230" s="22" t="s">
        <v>263</v>
      </c>
      <c r="G230" s="22" t="s">
        <v>118</v>
      </c>
      <c r="H230" s="22" t="s">
        <v>696</v>
      </c>
      <c r="I230" s="14" t="s">
        <v>1171</v>
      </c>
      <c r="J230" s="12" t="s">
        <v>19</v>
      </c>
      <c r="K230" s="12" t="s">
        <v>72</v>
      </c>
      <c r="L230" s="24" t="s">
        <v>45</v>
      </c>
      <c r="M230" s="24"/>
      <c r="N230" s="24"/>
      <c r="O230" s="13" t="s">
        <v>81</v>
      </c>
      <c r="P230" s="73">
        <v>70.400000000000006</v>
      </c>
      <c r="Q230" s="73" t="s">
        <v>76</v>
      </c>
      <c r="R230" s="73"/>
      <c r="S230" s="73" t="s">
        <v>76</v>
      </c>
      <c r="T230" s="73"/>
      <c r="U230" s="73" t="s">
        <v>76</v>
      </c>
      <c r="V230" s="24"/>
      <c r="W230" s="51" t="s">
        <v>3625</v>
      </c>
      <c r="X230" s="35" t="s">
        <v>1177</v>
      </c>
      <c r="Y230" s="16">
        <v>7876835326</v>
      </c>
    </row>
    <row r="231" spans="1:25" s="75" customFormat="1" ht="20.25" customHeight="1">
      <c r="A231" s="73">
        <v>228</v>
      </c>
      <c r="B231" s="14" t="s">
        <v>106</v>
      </c>
      <c r="C231" s="22" t="s">
        <v>1178</v>
      </c>
      <c r="D231" s="12"/>
      <c r="E231" s="22" t="s">
        <v>1179</v>
      </c>
      <c r="F231" s="22" t="s">
        <v>206</v>
      </c>
      <c r="G231" s="22" t="s">
        <v>1180</v>
      </c>
      <c r="H231" s="22" t="s">
        <v>1181</v>
      </c>
      <c r="I231" s="14" t="s">
        <v>1172</v>
      </c>
      <c r="J231" s="12" t="s">
        <v>19</v>
      </c>
      <c r="K231" s="12" t="s">
        <v>72</v>
      </c>
      <c r="L231" s="24" t="s">
        <v>45</v>
      </c>
      <c r="M231" s="24"/>
      <c r="N231" s="24"/>
      <c r="O231" s="13" t="s">
        <v>81</v>
      </c>
      <c r="P231" s="73">
        <v>90.4</v>
      </c>
      <c r="Q231" s="73" t="s">
        <v>76</v>
      </c>
      <c r="R231" s="73"/>
      <c r="S231" s="73" t="s">
        <v>76</v>
      </c>
      <c r="T231" s="73"/>
      <c r="U231" s="73" t="s">
        <v>76</v>
      </c>
      <c r="V231" s="24"/>
      <c r="W231" s="51" t="s">
        <v>3626</v>
      </c>
      <c r="X231" s="35" t="s">
        <v>1182</v>
      </c>
      <c r="Y231" s="16">
        <v>9418063884</v>
      </c>
    </row>
    <row r="232" spans="1:25" s="75" customFormat="1" ht="20.25" customHeight="1">
      <c r="A232" s="73">
        <v>229</v>
      </c>
      <c r="B232" s="14" t="s">
        <v>106</v>
      </c>
      <c r="C232" s="22" t="s">
        <v>413</v>
      </c>
      <c r="D232" s="12"/>
      <c r="E232" s="22" t="s">
        <v>97</v>
      </c>
      <c r="F232" s="22" t="s">
        <v>263</v>
      </c>
      <c r="G232" s="22" t="s">
        <v>114</v>
      </c>
      <c r="H232" s="22" t="s">
        <v>1183</v>
      </c>
      <c r="I232" s="14" t="s">
        <v>1173</v>
      </c>
      <c r="J232" s="12" t="s">
        <v>19</v>
      </c>
      <c r="K232" s="12" t="s">
        <v>74</v>
      </c>
      <c r="L232" s="24" t="s">
        <v>45</v>
      </c>
      <c r="M232" s="24"/>
      <c r="N232" s="24"/>
      <c r="O232" s="13" t="s">
        <v>81</v>
      </c>
      <c r="P232" s="73">
        <v>70</v>
      </c>
      <c r="Q232" s="73" t="s">
        <v>76</v>
      </c>
      <c r="R232" s="73"/>
      <c r="S232" s="73" t="s">
        <v>76</v>
      </c>
      <c r="T232" s="73"/>
      <c r="U232" s="73" t="s">
        <v>76</v>
      </c>
      <c r="V232" s="24"/>
      <c r="W232" s="51" t="s">
        <v>3627</v>
      </c>
      <c r="X232" s="35" t="s">
        <v>1184</v>
      </c>
      <c r="Y232" s="16">
        <v>7018136314</v>
      </c>
    </row>
    <row r="233" spans="1:25" s="75" customFormat="1" ht="20.25" customHeight="1">
      <c r="A233" s="73">
        <v>230</v>
      </c>
      <c r="B233" s="14" t="s">
        <v>106</v>
      </c>
      <c r="C233" s="22" t="s">
        <v>406</v>
      </c>
      <c r="D233" s="12"/>
      <c r="E233" s="22" t="s">
        <v>98</v>
      </c>
      <c r="F233" s="22" t="s">
        <v>263</v>
      </c>
      <c r="G233" s="22" t="s">
        <v>114</v>
      </c>
      <c r="H233" s="22" t="s">
        <v>1185</v>
      </c>
      <c r="I233" s="14" t="s">
        <v>1174</v>
      </c>
      <c r="J233" s="12" t="s">
        <v>19</v>
      </c>
      <c r="K233" s="12" t="s">
        <v>72</v>
      </c>
      <c r="L233" s="24" t="s">
        <v>45</v>
      </c>
      <c r="M233" s="24"/>
      <c r="N233" s="24"/>
      <c r="O233" s="13" t="s">
        <v>81</v>
      </c>
      <c r="P233" s="73">
        <v>80.599999999999994</v>
      </c>
      <c r="Q233" s="73" t="s">
        <v>76</v>
      </c>
      <c r="R233" s="73"/>
      <c r="S233" s="73" t="s">
        <v>76</v>
      </c>
      <c r="T233" s="73"/>
      <c r="U233" s="73" t="s">
        <v>76</v>
      </c>
      <c r="V233" s="24"/>
      <c r="W233" s="51" t="s">
        <v>3628</v>
      </c>
      <c r="X233" s="35" t="s">
        <v>1186</v>
      </c>
      <c r="Y233" s="16">
        <v>8580738303</v>
      </c>
    </row>
    <row r="234" spans="1:25" s="75" customFormat="1" ht="20.25" customHeight="1">
      <c r="A234" s="73">
        <v>231</v>
      </c>
      <c r="B234" s="14" t="s">
        <v>106</v>
      </c>
      <c r="C234" s="22" t="s">
        <v>1187</v>
      </c>
      <c r="D234" s="12"/>
      <c r="E234" s="22" t="s">
        <v>1188</v>
      </c>
      <c r="F234" s="22" t="s">
        <v>263</v>
      </c>
      <c r="G234" s="22" t="s">
        <v>1189</v>
      </c>
      <c r="H234" s="22" t="s">
        <v>1190</v>
      </c>
      <c r="I234" s="14" t="s">
        <v>1175</v>
      </c>
      <c r="J234" s="12" t="s">
        <v>37</v>
      </c>
      <c r="K234" s="12" t="s">
        <v>72</v>
      </c>
      <c r="L234" s="24" t="s">
        <v>45</v>
      </c>
      <c r="M234" s="24"/>
      <c r="N234" s="24"/>
      <c r="O234" s="13" t="s">
        <v>81</v>
      </c>
      <c r="P234" s="73">
        <v>88.8</v>
      </c>
      <c r="Q234" s="73" t="s">
        <v>76</v>
      </c>
      <c r="R234" s="73"/>
      <c r="S234" s="73" t="s">
        <v>76</v>
      </c>
      <c r="T234" s="73"/>
      <c r="U234" s="73" t="s">
        <v>76</v>
      </c>
      <c r="V234" s="24"/>
      <c r="W234" s="51" t="s">
        <v>3629</v>
      </c>
      <c r="X234" s="35" t="s">
        <v>1191</v>
      </c>
      <c r="Y234" s="16">
        <v>7525987827</v>
      </c>
    </row>
    <row r="235" spans="1:25" s="75" customFormat="1" ht="20.25" customHeight="1">
      <c r="A235" s="73">
        <v>232</v>
      </c>
      <c r="B235" s="14" t="s">
        <v>106</v>
      </c>
      <c r="C235" s="22" t="s">
        <v>1203</v>
      </c>
      <c r="D235" s="12"/>
      <c r="E235" s="22" t="s">
        <v>1188</v>
      </c>
      <c r="F235" s="22" t="s">
        <v>263</v>
      </c>
      <c r="G235" s="22" t="s">
        <v>1189</v>
      </c>
      <c r="H235" s="22" t="s">
        <v>1190</v>
      </c>
      <c r="I235" s="14" t="s">
        <v>1176</v>
      </c>
      <c r="J235" s="12" t="s">
        <v>37</v>
      </c>
      <c r="K235" s="12" t="s">
        <v>72</v>
      </c>
      <c r="L235" s="24" t="s">
        <v>45</v>
      </c>
      <c r="M235" s="24"/>
      <c r="N235" s="24"/>
      <c r="O235" s="13" t="s">
        <v>81</v>
      </c>
      <c r="P235" s="73">
        <v>89</v>
      </c>
      <c r="Q235" s="73" t="s">
        <v>76</v>
      </c>
      <c r="R235" s="73"/>
      <c r="S235" s="73" t="s">
        <v>76</v>
      </c>
      <c r="T235" s="73"/>
      <c r="U235" s="73" t="s">
        <v>76</v>
      </c>
      <c r="V235" s="24"/>
      <c r="W235" s="51" t="s">
        <v>3630</v>
      </c>
      <c r="X235" s="35" t="s">
        <v>1204</v>
      </c>
      <c r="Y235" s="16">
        <v>7860359734</v>
      </c>
    </row>
    <row r="236" spans="1:25" s="75" customFormat="1" ht="20.25" customHeight="1">
      <c r="A236" s="73">
        <v>233</v>
      </c>
      <c r="B236" s="14" t="s">
        <v>106</v>
      </c>
      <c r="C236" s="22" t="s">
        <v>620</v>
      </c>
      <c r="D236" s="12"/>
      <c r="E236" s="22" t="s">
        <v>98</v>
      </c>
      <c r="F236" s="22" t="s">
        <v>263</v>
      </c>
      <c r="G236" s="22" t="s">
        <v>1205</v>
      </c>
      <c r="H236" s="22" t="s">
        <v>1206</v>
      </c>
      <c r="I236" s="14" t="s">
        <v>1192</v>
      </c>
      <c r="J236" s="12" t="s">
        <v>19</v>
      </c>
      <c r="K236" s="12" t="s">
        <v>72</v>
      </c>
      <c r="L236" s="24" t="s">
        <v>45</v>
      </c>
      <c r="M236" s="24"/>
      <c r="N236" s="24"/>
      <c r="O236" s="13" t="s">
        <v>81</v>
      </c>
      <c r="P236" s="73">
        <v>71.2</v>
      </c>
      <c r="Q236" s="73" t="s">
        <v>76</v>
      </c>
      <c r="R236" s="73"/>
      <c r="S236" s="73" t="s">
        <v>76</v>
      </c>
      <c r="T236" s="73"/>
      <c r="U236" s="73" t="s">
        <v>76</v>
      </c>
      <c r="V236" s="24"/>
      <c r="W236" s="50" t="s">
        <v>3631</v>
      </c>
      <c r="X236" s="35" t="s">
        <v>1207</v>
      </c>
      <c r="Y236" s="16">
        <v>8894326274</v>
      </c>
    </row>
    <row r="237" spans="1:25" s="75" customFormat="1" ht="20.25" customHeight="1">
      <c r="A237" s="73">
        <v>234</v>
      </c>
      <c r="B237" s="14" t="s">
        <v>106</v>
      </c>
      <c r="C237" s="22" t="s">
        <v>1054</v>
      </c>
      <c r="D237" s="12"/>
      <c r="E237" s="22" t="s">
        <v>239</v>
      </c>
      <c r="F237" s="22" t="s">
        <v>263</v>
      </c>
      <c r="G237" s="22" t="s">
        <v>1208</v>
      </c>
      <c r="H237" s="22" t="s">
        <v>1209</v>
      </c>
      <c r="I237" s="14" t="s">
        <v>1193</v>
      </c>
      <c r="J237" s="12" t="s">
        <v>19</v>
      </c>
      <c r="K237" s="12" t="s">
        <v>72</v>
      </c>
      <c r="L237" s="24" t="s">
        <v>45</v>
      </c>
      <c r="M237" s="24"/>
      <c r="N237" s="24"/>
      <c r="O237" s="13" t="s">
        <v>81</v>
      </c>
      <c r="P237" s="73">
        <v>75</v>
      </c>
      <c r="Q237" s="73" t="s">
        <v>76</v>
      </c>
      <c r="R237" s="73"/>
      <c r="S237" s="73" t="s">
        <v>76</v>
      </c>
      <c r="T237" s="73"/>
      <c r="U237" s="73" t="s">
        <v>76</v>
      </c>
      <c r="V237" s="24"/>
      <c r="W237" s="51" t="s">
        <v>3632</v>
      </c>
      <c r="X237" s="35" t="s">
        <v>1210</v>
      </c>
      <c r="Y237" s="16">
        <v>9418391001</v>
      </c>
    </row>
    <row r="238" spans="1:25" s="75" customFormat="1" ht="20.25" customHeight="1">
      <c r="A238" s="73">
        <v>235</v>
      </c>
      <c r="B238" s="14" t="s">
        <v>106</v>
      </c>
      <c r="C238" s="22" t="s">
        <v>1211</v>
      </c>
      <c r="D238" s="12"/>
      <c r="E238" s="22"/>
      <c r="F238" s="22" t="s">
        <v>263</v>
      </c>
      <c r="G238" s="22" t="s">
        <v>1212</v>
      </c>
      <c r="H238" s="22" t="s">
        <v>790</v>
      </c>
      <c r="I238" s="14" t="s">
        <v>1194</v>
      </c>
      <c r="J238" s="12" t="s">
        <v>19</v>
      </c>
      <c r="K238" s="12" t="s">
        <v>74</v>
      </c>
      <c r="L238" s="24" t="s">
        <v>45</v>
      </c>
      <c r="M238" s="24"/>
      <c r="N238" s="24"/>
      <c r="O238" s="13" t="s">
        <v>81</v>
      </c>
      <c r="P238" s="73">
        <v>66</v>
      </c>
      <c r="Q238" s="73" t="s">
        <v>76</v>
      </c>
      <c r="R238" s="73"/>
      <c r="S238" s="73" t="s">
        <v>76</v>
      </c>
      <c r="T238" s="73"/>
      <c r="U238" s="73" t="s">
        <v>76</v>
      </c>
      <c r="V238" s="24"/>
      <c r="W238" s="51" t="s">
        <v>3633</v>
      </c>
      <c r="X238" s="35" t="s">
        <v>1213</v>
      </c>
      <c r="Y238" s="16">
        <v>6230492577</v>
      </c>
    </row>
    <row r="239" spans="1:25" s="75" customFormat="1" ht="20.25" customHeight="1">
      <c r="A239" s="73">
        <v>236</v>
      </c>
      <c r="B239" s="14" t="s">
        <v>106</v>
      </c>
      <c r="C239" s="22" t="s">
        <v>1214</v>
      </c>
      <c r="D239" s="12"/>
      <c r="E239" s="22"/>
      <c r="F239" s="22" t="s">
        <v>263</v>
      </c>
      <c r="G239" s="22" t="s">
        <v>1215</v>
      </c>
      <c r="H239" s="22" t="s">
        <v>172</v>
      </c>
      <c r="I239" s="14" t="s">
        <v>1195</v>
      </c>
      <c r="J239" s="12" t="s">
        <v>19</v>
      </c>
      <c r="K239" s="12" t="s">
        <v>72</v>
      </c>
      <c r="L239" s="24" t="s">
        <v>45</v>
      </c>
      <c r="M239" s="24"/>
      <c r="N239" s="24"/>
      <c r="O239" s="13" t="s">
        <v>81</v>
      </c>
      <c r="P239" s="73">
        <v>66</v>
      </c>
      <c r="Q239" s="73" t="s">
        <v>76</v>
      </c>
      <c r="R239" s="73"/>
      <c r="S239" s="73" t="s">
        <v>76</v>
      </c>
      <c r="T239" s="73"/>
      <c r="U239" s="73" t="s">
        <v>76</v>
      </c>
      <c r="V239" s="24"/>
      <c r="W239" s="51" t="s">
        <v>3634</v>
      </c>
      <c r="X239" s="35" t="s">
        <v>1216</v>
      </c>
      <c r="Y239" s="16">
        <v>8219857531</v>
      </c>
    </row>
    <row r="240" spans="1:25" s="75" customFormat="1" ht="20.25" customHeight="1">
      <c r="A240" s="73">
        <v>237</v>
      </c>
      <c r="B240" s="14" t="s">
        <v>106</v>
      </c>
      <c r="C240" s="22" t="s">
        <v>1080</v>
      </c>
      <c r="D240" s="12"/>
      <c r="E240" s="22" t="s">
        <v>802</v>
      </c>
      <c r="F240" s="22" t="s">
        <v>263</v>
      </c>
      <c r="G240" s="22" t="s">
        <v>1217</v>
      </c>
      <c r="H240" s="22" t="s">
        <v>1218</v>
      </c>
      <c r="I240" s="14" t="s">
        <v>1196</v>
      </c>
      <c r="J240" s="12" t="s">
        <v>19</v>
      </c>
      <c r="K240" s="12" t="s">
        <v>74</v>
      </c>
      <c r="L240" s="24" t="s">
        <v>45</v>
      </c>
      <c r="M240" s="24"/>
      <c r="N240" s="24"/>
      <c r="O240" s="13" t="s">
        <v>81</v>
      </c>
      <c r="P240" s="73">
        <v>74.400000000000006</v>
      </c>
      <c r="Q240" s="73" t="s">
        <v>76</v>
      </c>
      <c r="R240" s="73"/>
      <c r="S240" s="73" t="s">
        <v>76</v>
      </c>
      <c r="T240" s="73"/>
      <c r="U240" s="73" t="s">
        <v>76</v>
      </c>
      <c r="V240" s="24"/>
      <c r="W240" s="51" t="s">
        <v>3635</v>
      </c>
      <c r="X240" s="35" t="s">
        <v>1219</v>
      </c>
      <c r="Y240" s="16">
        <v>8368399923</v>
      </c>
    </row>
    <row r="241" spans="1:25" s="75" customFormat="1" ht="20.25" customHeight="1">
      <c r="A241" s="73">
        <v>238</v>
      </c>
      <c r="B241" s="14" t="s">
        <v>106</v>
      </c>
      <c r="C241" s="22" t="s">
        <v>1220</v>
      </c>
      <c r="D241" s="12"/>
      <c r="E241" s="22"/>
      <c r="F241" s="22" t="s">
        <v>206</v>
      </c>
      <c r="G241" s="22" t="s">
        <v>1221</v>
      </c>
      <c r="H241" s="22" t="s">
        <v>246</v>
      </c>
      <c r="I241" s="14" t="s">
        <v>1197</v>
      </c>
      <c r="J241" s="12" t="s">
        <v>19</v>
      </c>
      <c r="K241" s="12" t="s">
        <v>73</v>
      </c>
      <c r="L241" s="24" t="s">
        <v>45</v>
      </c>
      <c r="M241" s="24"/>
      <c r="N241" s="24"/>
      <c r="O241" s="13" t="s">
        <v>81</v>
      </c>
      <c r="P241" s="73">
        <v>80</v>
      </c>
      <c r="Q241" s="73" t="s">
        <v>76</v>
      </c>
      <c r="R241" s="73"/>
      <c r="S241" s="73" t="s">
        <v>76</v>
      </c>
      <c r="T241" s="73"/>
      <c r="U241" s="73" t="s">
        <v>76</v>
      </c>
      <c r="V241" s="24"/>
      <c r="W241" s="51" t="s">
        <v>3636</v>
      </c>
      <c r="X241" s="35" t="s">
        <v>1222</v>
      </c>
      <c r="Y241" s="16">
        <v>7876577328</v>
      </c>
    </row>
    <row r="242" spans="1:25" s="75" customFormat="1" ht="20.25" customHeight="1">
      <c r="A242" s="73">
        <v>239</v>
      </c>
      <c r="B242" s="14" t="s">
        <v>106</v>
      </c>
      <c r="C242" s="22" t="s">
        <v>1223</v>
      </c>
      <c r="D242" s="12" t="s">
        <v>1224</v>
      </c>
      <c r="E242" s="22" t="s">
        <v>1225</v>
      </c>
      <c r="F242" s="22" t="s">
        <v>263</v>
      </c>
      <c r="G242" s="22" t="s">
        <v>1226</v>
      </c>
      <c r="H242" s="22" t="s">
        <v>1227</v>
      </c>
      <c r="I242" s="14" t="s">
        <v>1198</v>
      </c>
      <c r="J242" s="12" t="s">
        <v>497</v>
      </c>
      <c r="K242" s="12" t="s">
        <v>72</v>
      </c>
      <c r="L242" s="24" t="s">
        <v>45</v>
      </c>
      <c r="M242" s="24"/>
      <c r="N242" s="24"/>
      <c r="O242" s="13" t="s">
        <v>81</v>
      </c>
      <c r="P242" s="73">
        <v>65.7</v>
      </c>
      <c r="Q242" s="73" t="s">
        <v>76</v>
      </c>
      <c r="R242" s="73"/>
      <c r="S242" s="73" t="s">
        <v>76</v>
      </c>
      <c r="T242" s="73"/>
      <c r="U242" s="73" t="s">
        <v>76</v>
      </c>
      <c r="V242" s="24"/>
      <c r="W242" s="51" t="s">
        <v>3637</v>
      </c>
      <c r="X242" s="35"/>
      <c r="Y242" s="16">
        <v>6386857893</v>
      </c>
    </row>
    <row r="243" spans="1:25" s="75" customFormat="1" ht="20.25" customHeight="1">
      <c r="A243" s="73">
        <v>240</v>
      </c>
      <c r="B243" s="14" t="s">
        <v>106</v>
      </c>
      <c r="C243" s="22" t="s">
        <v>1048</v>
      </c>
      <c r="D243" s="12"/>
      <c r="E243" s="22"/>
      <c r="F243" s="22" t="s">
        <v>263</v>
      </c>
      <c r="G243" s="22" t="s">
        <v>1228</v>
      </c>
      <c r="H243" s="22" t="s">
        <v>706</v>
      </c>
      <c r="I243" s="14" t="s">
        <v>1199</v>
      </c>
      <c r="J243" s="12" t="s">
        <v>19</v>
      </c>
      <c r="K243" s="12" t="s">
        <v>72</v>
      </c>
      <c r="L243" s="24" t="s">
        <v>45</v>
      </c>
      <c r="M243" s="24"/>
      <c r="N243" s="24"/>
      <c r="O243" s="13" t="s">
        <v>81</v>
      </c>
      <c r="P243" s="73">
        <v>77</v>
      </c>
      <c r="Q243" s="73" t="s">
        <v>76</v>
      </c>
      <c r="R243" s="73"/>
      <c r="S243" s="73" t="s">
        <v>76</v>
      </c>
      <c r="T243" s="73"/>
      <c r="U243" s="73" t="s">
        <v>76</v>
      </c>
      <c r="V243" s="24"/>
      <c r="W243" s="51" t="s">
        <v>3638</v>
      </c>
      <c r="X243" s="35" t="s">
        <v>1229</v>
      </c>
      <c r="Y243" s="16">
        <v>7876740281</v>
      </c>
    </row>
    <row r="244" spans="1:25" s="75" customFormat="1" ht="20.25" customHeight="1">
      <c r="A244" s="73">
        <v>241</v>
      </c>
      <c r="B244" s="14" t="s">
        <v>106</v>
      </c>
      <c r="C244" s="22" t="s">
        <v>1230</v>
      </c>
      <c r="D244" s="12"/>
      <c r="E244" s="22" t="s">
        <v>239</v>
      </c>
      <c r="F244" s="22" t="s">
        <v>263</v>
      </c>
      <c r="G244" s="22" t="s">
        <v>1231</v>
      </c>
      <c r="H244" s="22" t="s">
        <v>1232</v>
      </c>
      <c r="I244" s="14" t="s">
        <v>1200</v>
      </c>
      <c r="J244" s="12" t="s">
        <v>19</v>
      </c>
      <c r="K244" s="12" t="s">
        <v>72</v>
      </c>
      <c r="L244" s="24" t="s">
        <v>45</v>
      </c>
      <c r="M244" s="24"/>
      <c r="N244" s="24"/>
      <c r="O244" s="13" t="s">
        <v>81</v>
      </c>
      <c r="P244" s="73">
        <v>72.8</v>
      </c>
      <c r="Q244" s="73" t="s">
        <v>76</v>
      </c>
      <c r="R244" s="73"/>
      <c r="S244" s="73" t="s">
        <v>76</v>
      </c>
      <c r="T244" s="73"/>
      <c r="U244" s="73" t="s">
        <v>76</v>
      </c>
      <c r="V244" s="24"/>
      <c r="W244" s="51" t="s">
        <v>3639</v>
      </c>
      <c r="X244" s="35" t="s">
        <v>1233</v>
      </c>
      <c r="Y244" s="16">
        <v>8278745461</v>
      </c>
    </row>
    <row r="245" spans="1:25" s="75" customFormat="1" ht="20.25" customHeight="1">
      <c r="A245" s="73">
        <v>242</v>
      </c>
      <c r="B245" s="14" t="s">
        <v>106</v>
      </c>
      <c r="C245" s="22" t="s">
        <v>1234</v>
      </c>
      <c r="D245" s="12"/>
      <c r="E245" s="22" t="s">
        <v>97</v>
      </c>
      <c r="F245" s="22" t="s">
        <v>263</v>
      </c>
      <c r="G245" s="22" t="s">
        <v>102</v>
      </c>
      <c r="H245" s="22" t="s">
        <v>696</v>
      </c>
      <c r="I245" s="14" t="s">
        <v>1201</v>
      </c>
      <c r="J245" s="12" t="s">
        <v>19</v>
      </c>
      <c r="K245" s="12" t="s">
        <v>72</v>
      </c>
      <c r="L245" s="24" t="s">
        <v>45</v>
      </c>
      <c r="M245" s="24"/>
      <c r="N245" s="24"/>
      <c r="O245" s="13" t="s">
        <v>81</v>
      </c>
      <c r="P245" s="73">
        <v>79.400000000000006</v>
      </c>
      <c r="Q245" s="73" t="s">
        <v>76</v>
      </c>
      <c r="R245" s="73"/>
      <c r="S245" s="73" t="s">
        <v>76</v>
      </c>
      <c r="T245" s="73"/>
      <c r="U245" s="73" t="s">
        <v>76</v>
      </c>
      <c r="V245" s="24"/>
      <c r="W245" s="51" t="s">
        <v>3640</v>
      </c>
      <c r="X245" s="35" t="s">
        <v>1235</v>
      </c>
      <c r="Y245" s="16">
        <v>9015484696</v>
      </c>
    </row>
    <row r="246" spans="1:25" s="75" customFormat="1" ht="20.25" customHeight="1">
      <c r="A246" s="73">
        <v>243</v>
      </c>
      <c r="B246" s="14" t="s">
        <v>106</v>
      </c>
      <c r="C246" s="22" t="s">
        <v>1236</v>
      </c>
      <c r="D246" s="12"/>
      <c r="E246" s="22" t="s">
        <v>1237</v>
      </c>
      <c r="F246" s="22" t="s">
        <v>263</v>
      </c>
      <c r="G246" s="22" t="s">
        <v>1238</v>
      </c>
      <c r="H246" s="22" t="s">
        <v>1239</v>
      </c>
      <c r="I246" s="14" t="s">
        <v>1202</v>
      </c>
      <c r="J246" s="12" t="s">
        <v>18</v>
      </c>
      <c r="K246" s="12" t="s">
        <v>75</v>
      </c>
      <c r="L246" s="24" t="s">
        <v>45</v>
      </c>
      <c r="M246" s="24"/>
      <c r="N246" s="24"/>
      <c r="O246" s="13" t="s">
        <v>81</v>
      </c>
      <c r="P246" s="73">
        <v>63.6</v>
      </c>
      <c r="Q246" s="73" t="s">
        <v>76</v>
      </c>
      <c r="R246" s="73"/>
      <c r="S246" s="73" t="s">
        <v>76</v>
      </c>
      <c r="T246" s="73"/>
      <c r="U246" s="73" t="s">
        <v>76</v>
      </c>
      <c r="V246" s="24"/>
      <c r="W246" s="51" t="s">
        <v>3641</v>
      </c>
      <c r="X246" s="35" t="s">
        <v>1240</v>
      </c>
      <c r="Y246" s="16">
        <v>7832863351</v>
      </c>
    </row>
    <row r="247" spans="1:25" s="75" customFormat="1" ht="20.25" customHeight="1">
      <c r="A247" s="73">
        <v>244</v>
      </c>
      <c r="B247" s="14" t="s">
        <v>106</v>
      </c>
      <c r="C247" s="22" t="s">
        <v>1241</v>
      </c>
      <c r="D247" s="12"/>
      <c r="E247" s="22" t="s">
        <v>1165</v>
      </c>
      <c r="F247" s="22" t="s">
        <v>263</v>
      </c>
      <c r="G247" s="22" t="s">
        <v>1242</v>
      </c>
      <c r="H247" s="22" t="s">
        <v>151</v>
      </c>
      <c r="I247" s="14" t="s">
        <v>1243</v>
      </c>
      <c r="J247" s="12" t="s">
        <v>19</v>
      </c>
      <c r="K247" s="12" t="s">
        <v>72</v>
      </c>
      <c r="L247" s="24" t="s">
        <v>45</v>
      </c>
      <c r="M247" s="24"/>
      <c r="N247" s="24"/>
      <c r="O247" s="13" t="s">
        <v>81</v>
      </c>
      <c r="P247" s="73">
        <v>81</v>
      </c>
      <c r="Q247" s="73" t="s">
        <v>76</v>
      </c>
      <c r="R247" s="73"/>
      <c r="S247" s="73" t="s">
        <v>76</v>
      </c>
      <c r="T247" s="73"/>
      <c r="U247" s="73" t="s">
        <v>76</v>
      </c>
      <c r="V247" s="24"/>
      <c r="W247" s="50" t="s">
        <v>3642</v>
      </c>
      <c r="X247" s="35" t="s">
        <v>1248</v>
      </c>
      <c r="Y247" s="16">
        <v>7876820375</v>
      </c>
    </row>
    <row r="248" spans="1:25" s="75" customFormat="1" ht="20.25" customHeight="1">
      <c r="A248" s="73">
        <v>245</v>
      </c>
      <c r="B248" s="14" t="s">
        <v>106</v>
      </c>
      <c r="C248" s="22" t="s">
        <v>1249</v>
      </c>
      <c r="D248" s="12"/>
      <c r="E248" s="22" t="s">
        <v>1250</v>
      </c>
      <c r="F248" s="22" t="s">
        <v>263</v>
      </c>
      <c r="G248" s="22" t="s">
        <v>1251</v>
      </c>
      <c r="H248" s="22" t="s">
        <v>1252</v>
      </c>
      <c r="I248" s="14" t="s">
        <v>1244</v>
      </c>
      <c r="J248" s="12" t="s">
        <v>19</v>
      </c>
      <c r="K248" s="12" t="s">
        <v>72</v>
      </c>
      <c r="L248" s="24" t="s">
        <v>45</v>
      </c>
      <c r="M248" s="24"/>
      <c r="N248" s="24"/>
      <c r="O248" s="13" t="s">
        <v>81</v>
      </c>
      <c r="P248" s="73">
        <v>94.6</v>
      </c>
      <c r="Q248" s="73" t="s">
        <v>76</v>
      </c>
      <c r="R248" s="73"/>
      <c r="S248" s="73" t="s">
        <v>76</v>
      </c>
      <c r="T248" s="73"/>
      <c r="U248" s="73" t="s">
        <v>76</v>
      </c>
      <c r="V248" s="24"/>
      <c r="W248" s="51" t="s">
        <v>3643</v>
      </c>
      <c r="X248" s="35" t="s">
        <v>1253</v>
      </c>
      <c r="Y248" s="16">
        <v>7807125107</v>
      </c>
    </row>
    <row r="249" spans="1:25" s="75" customFormat="1" ht="20.25" customHeight="1">
      <c r="A249" s="73">
        <v>246</v>
      </c>
      <c r="B249" s="14" t="s">
        <v>106</v>
      </c>
      <c r="C249" s="22" t="s">
        <v>618</v>
      </c>
      <c r="D249" s="12"/>
      <c r="E249" s="22" t="s">
        <v>911</v>
      </c>
      <c r="F249" s="22" t="s">
        <v>263</v>
      </c>
      <c r="G249" s="22" t="s">
        <v>1254</v>
      </c>
      <c r="H249" s="22" t="s">
        <v>1255</v>
      </c>
      <c r="I249" s="14" t="s">
        <v>1245</v>
      </c>
      <c r="J249" s="12" t="s">
        <v>37</v>
      </c>
      <c r="K249" s="12" t="s">
        <v>74</v>
      </c>
      <c r="L249" s="24" t="s">
        <v>45</v>
      </c>
      <c r="M249" s="24"/>
      <c r="N249" s="24"/>
      <c r="O249" s="13" t="s">
        <v>81</v>
      </c>
      <c r="P249" s="73">
        <f>367/5</f>
        <v>73.400000000000006</v>
      </c>
      <c r="Q249" s="73" t="s">
        <v>76</v>
      </c>
      <c r="R249" s="73"/>
      <c r="S249" s="73" t="s">
        <v>76</v>
      </c>
      <c r="T249" s="73"/>
      <c r="U249" s="73" t="s">
        <v>76</v>
      </c>
      <c r="V249" s="24"/>
      <c r="W249" s="51" t="s">
        <v>3644</v>
      </c>
      <c r="X249" s="35" t="s">
        <v>1256</v>
      </c>
      <c r="Y249" s="16">
        <v>7398038710</v>
      </c>
    </row>
    <row r="250" spans="1:25" s="75" customFormat="1" ht="20.25" customHeight="1">
      <c r="A250" s="73">
        <v>247</v>
      </c>
      <c r="B250" s="14" t="s">
        <v>106</v>
      </c>
      <c r="C250" s="22" t="s">
        <v>1257</v>
      </c>
      <c r="D250" s="12"/>
      <c r="E250" s="22" t="s">
        <v>1258</v>
      </c>
      <c r="F250" s="22" t="s">
        <v>263</v>
      </c>
      <c r="G250" s="22" t="s">
        <v>1259</v>
      </c>
      <c r="H250" s="22" t="s">
        <v>1260</v>
      </c>
      <c r="I250" s="14" t="s">
        <v>1246</v>
      </c>
      <c r="J250" s="12" t="s">
        <v>497</v>
      </c>
      <c r="K250" s="12" t="s">
        <v>72</v>
      </c>
      <c r="L250" s="24" t="s">
        <v>45</v>
      </c>
      <c r="M250" s="24"/>
      <c r="N250" s="24"/>
      <c r="O250" s="86" t="s">
        <v>81</v>
      </c>
      <c r="P250" s="73">
        <v>80</v>
      </c>
      <c r="Q250" s="73" t="s">
        <v>76</v>
      </c>
      <c r="R250" s="73"/>
      <c r="S250" s="73" t="s">
        <v>76</v>
      </c>
      <c r="T250" s="73"/>
      <c r="U250" s="73" t="s">
        <v>76</v>
      </c>
      <c r="V250" s="24"/>
      <c r="W250" s="51" t="s">
        <v>3645</v>
      </c>
      <c r="X250" s="35"/>
      <c r="Y250" s="16">
        <v>6200979457</v>
      </c>
    </row>
    <row r="251" spans="1:25" s="75" customFormat="1" ht="20.25" customHeight="1">
      <c r="A251" s="73">
        <v>248</v>
      </c>
      <c r="B251" s="14" t="s">
        <v>106</v>
      </c>
      <c r="C251" s="22" t="s">
        <v>1261</v>
      </c>
      <c r="D251" s="12" t="s">
        <v>1262</v>
      </c>
      <c r="E251" s="22" t="s">
        <v>1263</v>
      </c>
      <c r="F251" s="22" t="s">
        <v>263</v>
      </c>
      <c r="G251" s="22" t="s">
        <v>1264</v>
      </c>
      <c r="H251" s="22" t="s">
        <v>1265</v>
      </c>
      <c r="I251" s="14" t="s">
        <v>1247</v>
      </c>
      <c r="J251" s="12" t="s">
        <v>497</v>
      </c>
      <c r="K251" s="12" t="s">
        <v>72</v>
      </c>
      <c r="L251" s="24" t="s">
        <v>45</v>
      </c>
      <c r="M251" s="24"/>
      <c r="N251" s="24"/>
      <c r="O251" s="86" t="s">
        <v>81</v>
      </c>
      <c r="P251" s="73">
        <v>89.25</v>
      </c>
      <c r="Q251" s="73" t="s">
        <v>76</v>
      </c>
      <c r="R251" s="73"/>
      <c r="S251" s="73" t="s">
        <v>76</v>
      </c>
      <c r="T251" s="73"/>
      <c r="U251" s="73" t="s">
        <v>76</v>
      </c>
      <c r="V251" s="24"/>
      <c r="W251" s="51" t="s">
        <v>3646</v>
      </c>
      <c r="X251" s="35"/>
      <c r="Y251" s="16">
        <v>9122973801</v>
      </c>
    </row>
    <row r="252" spans="1:25" s="75" customFormat="1" ht="20.25" customHeight="1">
      <c r="A252" s="73">
        <v>249</v>
      </c>
      <c r="B252" s="14" t="s">
        <v>106</v>
      </c>
      <c r="C252" s="22" t="s">
        <v>144</v>
      </c>
      <c r="D252" s="12"/>
      <c r="E252" s="22" t="s">
        <v>97</v>
      </c>
      <c r="F252" s="22" t="s">
        <v>263</v>
      </c>
      <c r="G252" s="22" t="s">
        <v>1266</v>
      </c>
      <c r="H252" s="22" t="s">
        <v>1267</v>
      </c>
      <c r="I252" s="14" t="s">
        <v>1268</v>
      </c>
      <c r="J252" s="12" t="s">
        <v>19</v>
      </c>
      <c r="K252" s="12" t="s">
        <v>75</v>
      </c>
      <c r="L252" s="24" t="s">
        <v>45</v>
      </c>
      <c r="M252" s="24"/>
      <c r="N252" s="24"/>
      <c r="O252" s="13" t="s">
        <v>81</v>
      </c>
      <c r="P252" s="73">
        <v>80</v>
      </c>
      <c r="Q252" s="73" t="s">
        <v>76</v>
      </c>
      <c r="R252" s="73"/>
      <c r="S252" s="73" t="s">
        <v>76</v>
      </c>
      <c r="T252" s="73"/>
      <c r="U252" s="73" t="s">
        <v>76</v>
      </c>
      <c r="V252" s="24"/>
      <c r="W252" s="50" t="s">
        <v>3647</v>
      </c>
      <c r="X252" s="35" t="s">
        <v>1269</v>
      </c>
      <c r="Y252" s="16">
        <v>8351035057</v>
      </c>
    </row>
    <row r="253" spans="1:25" s="75" customFormat="1" ht="20.25" customHeight="1">
      <c r="A253" s="73">
        <v>250</v>
      </c>
      <c r="B253" s="14" t="s">
        <v>106</v>
      </c>
      <c r="C253" s="22" t="s">
        <v>531</v>
      </c>
      <c r="D253" s="12"/>
      <c r="E253" s="22" t="s">
        <v>239</v>
      </c>
      <c r="F253" s="22" t="s">
        <v>263</v>
      </c>
      <c r="G253" s="22" t="s">
        <v>3235</v>
      </c>
      <c r="H253" s="22" t="s">
        <v>3236</v>
      </c>
      <c r="I253" s="14" t="s">
        <v>3030</v>
      </c>
      <c r="J253" s="12" t="s">
        <v>19</v>
      </c>
      <c r="K253" s="12" t="s">
        <v>72</v>
      </c>
      <c r="L253" s="24" t="s">
        <v>45</v>
      </c>
      <c r="M253" s="24"/>
      <c r="N253" s="24"/>
      <c r="O253" s="86" t="s">
        <v>81</v>
      </c>
      <c r="P253" s="73">
        <v>59</v>
      </c>
      <c r="Q253" s="73" t="s">
        <v>76</v>
      </c>
      <c r="R253" s="73"/>
      <c r="S253" s="73" t="s">
        <v>76</v>
      </c>
      <c r="T253" s="73"/>
      <c r="U253" s="73" t="s">
        <v>76</v>
      </c>
      <c r="V253" s="24"/>
      <c r="W253" s="50" t="s">
        <v>3648</v>
      </c>
      <c r="X253" s="35" t="s">
        <v>3237</v>
      </c>
      <c r="Y253" s="16">
        <v>9418894444</v>
      </c>
    </row>
    <row r="254" spans="1:25" s="75" customFormat="1" ht="20.25" customHeight="1">
      <c r="A254" s="73">
        <v>251</v>
      </c>
      <c r="B254" s="14" t="s">
        <v>106</v>
      </c>
      <c r="C254" s="22" t="s">
        <v>2299</v>
      </c>
      <c r="D254" s="12"/>
      <c r="E254" s="22" t="s">
        <v>3027</v>
      </c>
      <c r="F254" s="22" t="s">
        <v>263</v>
      </c>
      <c r="G254" s="22" t="s">
        <v>3028</v>
      </c>
      <c r="H254" s="22" t="s">
        <v>3029</v>
      </c>
      <c r="I254" s="14" t="s">
        <v>3031</v>
      </c>
      <c r="J254" s="12" t="s">
        <v>31</v>
      </c>
      <c r="K254" s="12" t="s">
        <v>75</v>
      </c>
      <c r="L254" s="24" t="s">
        <v>45</v>
      </c>
      <c r="M254" s="24"/>
      <c r="N254" s="24"/>
      <c r="O254" s="86" t="s">
        <v>81</v>
      </c>
      <c r="P254" s="73">
        <v>54</v>
      </c>
      <c r="Q254" s="73" t="s">
        <v>76</v>
      </c>
      <c r="R254" s="73"/>
      <c r="S254" s="73" t="s">
        <v>76</v>
      </c>
      <c r="T254" s="73"/>
      <c r="U254" s="73" t="s">
        <v>76</v>
      </c>
      <c r="V254" s="24"/>
      <c r="W254" s="63" t="s">
        <v>3649</v>
      </c>
      <c r="X254" s="35" t="s">
        <v>3032</v>
      </c>
      <c r="Y254" s="16">
        <v>8427022709</v>
      </c>
    </row>
    <row r="255" spans="1:25" s="75" customFormat="1" ht="20.25" customHeight="1">
      <c r="A255" s="73">
        <v>252</v>
      </c>
      <c r="B255" s="14" t="s">
        <v>106</v>
      </c>
      <c r="C255" s="22" t="s">
        <v>1000</v>
      </c>
      <c r="D255" s="12"/>
      <c r="E255" s="22" t="s">
        <v>239</v>
      </c>
      <c r="F255" s="22" t="s">
        <v>263</v>
      </c>
      <c r="G255" s="22" t="s">
        <v>1601</v>
      </c>
      <c r="H255" s="22" t="s">
        <v>3050</v>
      </c>
      <c r="I255" s="14" t="s">
        <v>3051</v>
      </c>
      <c r="J255" s="12" t="s">
        <v>31</v>
      </c>
      <c r="K255" s="12" t="s">
        <v>72</v>
      </c>
      <c r="L255" s="24" t="s">
        <v>45</v>
      </c>
      <c r="M255" s="24"/>
      <c r="N255" s="24"/>
      <c r="O255" s="86" t="s">
        <v>81</v>
      </c>
      <c r="P255" s="73">
        <v>88.4</v>
      </c>
      <c r="Q255" s="73" t="s">
        <v>76</v>
      </c>
      <c r="R255" s="73"/>
      <c r="S255" s="73" t="s">
        <v>76</v>
      </c>
      <c r="T255" s="73"/>
      <c r="U255" s="73" t="s">
        <v>76</v>
      </c>
      <c r="V255" s="24"/>
      <c r="W255" s="63" t="s">
        <v>3650</v>
      </c>
      <c r="X255" s="35" t="s">
        <v>3052</v>
      </c>
      <c r="Y255" s="16">
        <v>8557945509</v>
      </c>
    </row>
    <row r="256" spans="1:25" s="75" customFormat="1" ht="20.25" customHeight="1">
      <c r="A256" s="73">
        <v>253</v>
      </c>
      <c r="B256" s="14" t="s">
        <v>106</v>
      </c>
      <c r="C256" s="22" t="s">
        <v>3202</v>
      </c>
      <c r="D256" s="12" t="s">
        <v>309</v>
      </c>
      <c r="E256" s="22" t="s">
        <v>247</v>
      </c>
      <c r="F256" s="22" t="s">
        <v>263</v>
      </c>
      <c r="G256" s="22" t="s">
        <v>3203</v>
      </c>
      <c r="H256" s="22" t="s">
        <v>3204</v>
      </c>
      <c r="I256" s="14" t="s">
        <v>3195</v>
      </c>
      <c r="J256" s="12" t="s">
        <v>497</v>
      </c>
      <c r="K256" s="12" t="s">
        <v>72</v>
      </c>
      <c r="L256" s="24" t="s">
        <v>45</v>
      </c>
      <c r="M256" s="24"/>
      <c r="N256" s="24"/>
      <c r="O256" s="86" t="s">
        <v>81</v>
      </c>
      <c r="P256" s="73">
        <v>80.5</v>
      </c>
      <c r="Q256" s="73" t="s">
        <v>76</v>
      </c>
      <c r="R256" s="73"/>
      <c r="S256" s="73" t="s">
        <v>76</v>
      </c>
      <c r="T256" s="73"/>
      <c r="U256" s="73" t="s">
        <v>76</v>
      </c>
      <c r="V256" s="24"/>
      <c r="W256" s="63" t="s">
        <v>3651</v>
      </c>
      <c r="X256" s="35"/>
      <c r="Y256" s="16">
        <v>9825661272</v>
      </c>
    </row>
    <row r="257" spans="1:26" s="75" customFormat="1" ht="20.25" customHeight="1">
      <c r="A257" s="73">
        <v>254</v>
      </c>
      <c r="B257" s="14" t="s">
        <v>106</v>
      </c>
      <c r="C257" s="22" t="s">
        <v>3197</v>
      </c>
      <c r="D257" s="12"/>
      <c r="E257" s="22" t="s">
        <v>3198</v>
      </c>
      <c r="F257" s="22" t="s">
        <v>206</v>
      </c>
      <c r="G257" s="22" t="s">
        <v>3200</v>
      </c>
      <c r="H257" s="22" t="s">
        <v>3199</v>
      </c>
      <c r="I257" s="14" t="s">
        <v>3196</v>
      </c>
      <c r="J257" s="12" t="s">
        <v>37</v>
      </c>
      <c r="K257" s="12" t="s">
        <v>72</v>
      </c>
      <c r="L257" s="24" t="s">
        <v>45</v>
      </c>
      <c r="M257" s="24"/>
      <c r="N257" s="24"/>
      <c r="O257" s="86" t="s">
        <v>81</v>
      </c>
      <c r="P257" s="73">
        <v>78</v>
      </c>
      <c r="Q257" s="73" t="s">
        <v>76</v>
      </c>
      <c r="R257" s="73"/>
      <c r="S257" s="73" t="s">
        <v>76</v>
      </c>
      <c r="T257" s="73"/>
      <c r="U257" s="73" t="s">
        <v>76</v>
      </c>
      <c r="V257" s="24"/>
      <c r="W257" s="63" t="s">
        <v>3652</v>
      </c>
      <c r="X257" s="35" t="s">
        <v>3201</v>
      </c>
      <c r="Y257" s="16">
        <v>7651835573</v>
      </c>
    </row>
    <row r="258" spans="1:26" s="75" customFormat="1" ht="20.25" customHeight="1">
      <c r="A258" s="73">
        <v>255</v>
      </c>
      <c r="B258" s="14" t="s">
        <v>2316</v>
      </c>
      <c r="C258" s="22" t="s">
        <v>2199</v>
      </c>
      <c r="D258" s="12"/>
      <c r="E258" s="22" t="s">
        <v>239</v>
      </c>
      <c r="F258" s="22" t="s">
        <v>263</v>
      </c>
      <c r="G258" s="22" t="s">
        <v>2323</v>
      </c>
      <c r="H258" s="22" t="s">
        <v>1272</v>
      </c>
      <c r="I258" s="14" t="s">
        <v>2317</v>
      </c>
      <c r="J258" s="12" t="s">
        <v>19</v>
      </c>
      <c r="K258" s="12" t="s">
        <v>72</v>
      </c>
      <c r="L258" s="24" t="s">
        <v>53</v>
      </c>
      <c r="M258" s="24"/>
      <c r="N258" s="24"/>
      <c r="O258" s="13"/>
      <c r="P258" s="73">
        <v>70.5</v>
      </c>
      <c r="Q258" s="73" t="s">
        <v>76</v>
      </c>
      <c r="R258" s="73"/>
      <c r="S258" s="73" t="s">
        <v>76</v>
      </c>
      <c r="T258" s="73"/>
      <c r="U258" s="73" t="s">
        <v>76</v>
      </c>
      <c r="V258" s="24"/>
      <c r="W258" s="63" t="s">
        <v>3953</v>
      </c>
      <c r="X258" s="35" t="s">
        <v>2324</v>
      </c>
      <c r="Y258" s="16"/>
    </row>
    <row r="259" spans="1:26" s="75" customFormat="1" ht="20.25" customHeight="1">
      <c r="A259" s="73">
        <v>256</v>
      </c>
      <c r="B259" s="14" t="s">
        <v>2316</v>
      </c>
      <c r="C259" s="22" t="s">
        <v>357</v>
      </c>
      <c r="D259" s="12"/>
      <c r="E259" s="22" t="s">
        <v>239</v>
      </c>
      <c r="F259" s="22" t="s">
        <v>206</v>
      </c>
      <c r="G259" s="22" t="s">
        <v>1271</v>
      </c>
      <c r="H259" s="22" t="s">
        <v>1272</v>
      </c>
      <c r="I259" s="14" t="s">
        <v>2318</v>
      </c>
      <c r="J259" s="12" t="s">
        <v>19</v>
      </c>
      <c r="K259" s="12" t="s">
        <v>72</v>
      </c>
      <c r="L259" s="24" t="s">
        <v>53</v>
      </c>
      <c r="M259" s="24"/>
      <c r="N259" s="24"/>
      <c r="O259" s="13"/>
      <c r="P259" s="73">
        <v>73</v>
      </c>
      <c r="Q259" s="73" t="s">
        <v>76</v>
      </c>
      <c r="R259" s="73"/>
      <c r="S259" s="73" t="s">
        <v>76</v>
      </c>
      <c r="T259" s="73"/>
      <c r="U259" s="73" t="s">
        <v>76</v>
      </c>
      <c r="V259" s="24"/>
      <c r="W259" s="63" t="s">
        <v>3954</v>
      </c>
      <c r="X259" s="35" t="s">
        <v>2325</v>
      </c>
      <c r="Y259" s="16">
        <v>8894974464</v>
      </c>
    </row>
    <row r="260" spans="1:26" s="75" customFormat="1" ht="20.25" customHeight="1">
      <c r="A260" s="73">
        <v>257</v>
      </c>
      <c r="B260" s="14" t="s">
        <v>2316</v>
      </c>
      <c r="C260" s="22" t="s">
        <v>2326</v>
      </c>
      <c r="D260" s="12"/>
      <c r="E260" s="22" t="s">
        <v>2327</v>
      </c>
      <c r="F260" s="22" t="s">
        <v>206</v>
      </c>
      <c r="G260" s="22" t="s">
        <v>1812</v>
      </c>
      <c r="H260" s="22" t="s">
        <v>1637</v>
      </c>
      <c r="I260" s="14" t="s">
        <v>2319</v>
      </c>
      <c r="J260" s="12" t="s">
        <v>37</v>
      </c>
      <c r="K260" s="12" t="s">
        <v>74</v>
      </c>
      <c r="L260" s="24" t="s">
        <v>53</v>
      </c>
      <c r="M260" s="24"/>
      <c r="N260" s="24"/>
      <c r="O260" s="13"/>
      <c r="P260" s="73">
        <v>74</v>
      </c>
      <c r="Q260" s="73" t="s">
        <v>76</v>
      </c>
      <c r="R260" s="73"/>
      <c r="S260" s="73" t="s">
        <v>76</v>
      </c>
      <c r="T260" s="73"/>
      <c r="U260" s="73" t="s">
        <v>76</v>
      </c>
      <c r="V260" s="24"/>
      <c r="W260" s="63" t="s">
        <v>3929</v>
      </c>
      <c r="X260" s="35" t="s">
        <v>2328</v>
      </c>
      <c r="Y260" s="16">
        <v>8081958969</v>
      </c>
    </row>
    <row r="261" spans="1:26" s="110" customFormat="1" ht="20.25" customHeight="1">
      <c r="A261" s="73">
        <v>258</v>
      </c>
      <c r="B261" s="107" t="s">
        <v>2316</v>
      </c>
      <c r="C261" s="98" t="s">
        <v>516</v>
      </c>
      <c r="D261" s="102"/>
      <c r="E261" s="98"/>
      <c r="F261" s="98" t="s">
        <v>206</v>
      </c>
      <c r="G261" s="98" t="s">
        <v>2329</v>
      </c>
      <c r="H261" s="98" t="s">
        <v>1619</v>
      </c>
      <c r="I261" s="107" t="s">
        <v>2320</v>
      </c>
      <c r="J261" s="102" t="s">
        <v>19</v>
      </c>
      <c r="K261" s="102" t="s">
        <v>72</v>
      </c>
      <c r="L261" s="104" t="s">
        <v>53</v>
      </c>
      <c r="M261" s="104"/>
      <c r="N261" s="104"/>
      <c r="O261" s="74"/>
      <c r="P261" s="15">
        <v>77</v>
      </c>
      <c r="Q261" s="15" t="s">
        <v>76</v>
      </c>
      <c r="R261" s="15"/>
      <c r="S261" s="15" t="s">
        <v>76</v>
      </c>
      <c r="T261" s="15"/>
      <c r="U261" s="15" t="s">
        <v>76</v>
      </c>
      <c r="V261" s="104"/>
      <c r="W261" s="111" t="s">
        <v>3955</v>
      </c>
      <c r="X261" s="108" t="s">
        <v>2330</v>
      </c>
      <c r="Y261" s="106">
        <v>9882859231</v>
      </c>
      <c r="Z261" s="109"/>
    </row>
    <row r="262" spans="1:26" s="110" customFormat="1" ht="20.25" customHeight="1">
      <c r="A262" s="73">
        <v>259</v>
      </c>
      <c r="B262" s="107" t="s">
        <v>2316</v>
      </c>
      <c r="C262" s="98" t="s">
        <v>2062</v>
      </c>
      <c r="D262" s="102"/>
      <c r="E262" s="98"/>
      <c r="F262" s="98" t="s">
        <v>206</v>
      </c>
      <c r="G262" s="98" t="s">
        <v>2331</v>
      </c>
      <c r="H262" s="98" t="s">
        <v>2332</v>
      </c>
      <c r="I262" s="107" t="s">
        <v>2321</v>
      </c>
      <c r="J262" s="102" t="s">
        <v>19</v>
      </c>
      <c r="K262" s="102" t="s">
        <v>72</v>
      </c>
      <c r="L262" s="104" t="s">
        <v>53</v>
      </c>
      <c r="M262" s="104"/>
      <c r="N262" s="104"/>
      <c r="O262" s="74"/>
      <c r="P262" s="15">
        <v>68.2</v>
      </c>
      <c r="Q262" s="15" t="s">
        <v>76</v>
      </c>
      <c r="R262" s="15"/>
      <c r="S262" s="15" t="s">
        <v>76</v>
      </c>
      <c r="T262" s="15"/>
      <c r="U262" s="15" t="s">
        <v>76</v>
      </c>
      <c r="V262" s="104"/>
      <c r="W262" s="111" t="s">
        <v>3956</v>
      </c>
      <c r="X262" s="108" t="s">
        <v>2333</v>
      </c>
      <c r="Y262" s="106">
        <v>7876757949</v>
      </c>
      <c r="Z262" s="109"/>
    </row>
    <row r="263" spans="1:26" s="110" customFormat="1" ht="20.25" customHeight="1">
      <c r="A263" s="73">
        <v>260</v>
      </c>
      <c r="B263" s="107" t="s">
        <v>2316</v>
      </c>
      <c r="C263" s="98" t="s">
        <v>2334</v>
      </c>
      <c r="D263" s="102"/>
      <c r="E263" s="98" t="s">
        <v>98</v>
      </c>
      <c r="F263" s="98" t="s">
        <v>206</v>
      </c>
      <c r="G263" s="98" t="s">
        <v>2335</v>
      </c>
      <c r="H263" s="98" t="s">
        <v>2336</v>
      </c>
      <c r="I263" s="107" t="s">
        <v>2322</v>
      </c>
      <c r="J263" s="102" t="s">
        <v>19</v>
      </c>
      <c r="K263" s="102" t="s">
        <v>72</v>
      </c>
      <c r="L263" s="104" t="s">
        <v>53</v>
      </c>
      <c r="M263" s="104"/>
      <c r="N263" s="104"/>
      <c r="O263" s="74"/>
      <c r="P263" s="15">
        <v>68.599999999999994</v>
      </c>
      <c r="Q263" s="15" t="s">
        <v>76</v>
      </c>
      <c r="R263" s="15"/>
      <c r="S263" s="15" t="s">
        <v>76</v>
      </c>
      <c r="T263" s="15"/>
      <c r="U263" s="15" t="s">
        <v>76</v>
      </c>
      <c r="V263" s="104"/>
      <c r="W263" s="111" t="s">
        <v>3957</v>
      </c>
      <c r="X263" s="108" t="s">
        <v>2337</v>
      </c>
      <c r="Y263" s="106">
        <v>9816017326</v>
      </c>
    </row>
    <row r="264" spans="1:26" s="75" customFormat="1" ht="20.25" customHeight="1">
      <c r="A264" s="73">
        <v>261</v>
      </c>
      <c r="B264" s="14" t="s">
        <v>143</v>
      </c>
      <c r="C264" s="22" t="s">
        <v>1270</v>
      </c>
      <c r="D264" s="12"/>
      <c r="E264" s="22" t="s">
        <v>239</v>
      </c>
      <c r="F264" s="22" t="s">
        <v>263</v>
      </c>
      <c r="G264" s="22" t="s">
        <v>1271</v>
      </c>
      <c r="H264" s="22" t="s">
        <v>1272</v>
      </c>
      <c r="I264" s="14" t="s">
        <v>1273</v>
      </c>
      <c r="J264" s="12" t="s">
        <v>19</v>
      </c>
      <c r="K264" s="12" t="s">
        <v>72</v>
      </c>
      <c r="L264" s="24" t="s">
        <v>45</v>
      </c>
      <c r="M264" s="24"/>
      <c r="N264" s="24"/>
      <c r="O264" s="86" t="s">
        <v>81</v>
      </c>
      <c r="P264" s="73">
        <v>58.2</v>
      </c>
      <c r="Q264" s="73" t="s">
        <v>76</v>
      </c>
      <c r="R264" s="73"/>
      <c r="S264" s="73" t="s">
        <v>76</v>
      </c>
      <c r="T264" s="73"/>
      <c r="U264" s="73" t="s">
        <v>76</v>
      </c>
      <c r="V264" s="24"/>
      <c r="W264" s="51" t="s">
        <v>3653</v>
      </c>
      <c r="X264" s="35" t="s">
        <v>1274</v>
      </c>
      <c r="Y264" s="16">
        <v>7018078843</v>
      </c>
    </row>
    <row r="265" spans="1:26" s="75" customFormat="1" ht="20.25" customHeight="1">
      <c r="A265" s="73">
        <v>262</v>
      </c>
      <c r="B265" s="14" t="s">
        <v>143</v>
      </c>
      <c r="C265" s="22" t="s">
        <v>1275</v>
      </c>
      <c r="D265" s="12" t="s">
        <v>97</v>
      </c>
      <c r="E265" s="22" t="s">
        <v>239</v>
      </c>
      <c r="F265" s="22" t="s">
        <v>263</v>
      </c>
      <c r="G265" s="22" t="s">
        <v>1276</v>
      </c>
      <c r="H265" s="22" t="s">
        <v>1277</v>
      </c>
      <c r="I265" s="14" t="s">
        <v>1278</v>
      </c>
      <c r="J265" s="12" t="s">
        <v>19</v>
      </c>
      <c r="K265" s="12" t="s">
        <v>72</v>
      </c>
      <c r="L265" s="24" t="s">
        <v>45</v>
      </c>
      <c r="M265" s="24"/>
      <c r="N265" s="24"/>
      <c r="O265" s="86" t="s">
        <v>81</v>
      </c>
      <c r="P265" s="73">
        <v>56</v>
      </c>
      <c r="Q265" s="73" t="s">
        <v>76</v>
      </c>
      <c r="R265" s="73"/>
      <c r="S265" s="73" t="s">
        <v>76</v>
      </c>
      <c r="T265" s="73"/>
      <c r="U265" s="73" t="s">
        <v>76</v>
      </c>
      <c r="V265" s="24"/>
      <c r="W265" s="51" t="s">
        <v>3654</v>
      </c>
      <c r="X265" s="35" t="s">
        <v>1283</v>
      </c>
      <c r="Y265" s="16">
        <v>7876640345</v>
      </c>
    </row>
    <row r="266" spans="1:26" s="75" customFormat="1" ht="20.25" customHeight="1">
      <c r="A266" s="73">
        <v>263</v>
      </c>
      <c r="B266" s="14" t="s">
        <v>143</v>
      </c>
      <c r="C266" s="22" t="s">
        <v>1284</v>
      </c>
      <c r="D266" s="12"/>
      <c r="E266" s="22" t="s">
        <v>1285</v>
      </c>
      <c r="F266" s="22" t="s">
        <v>263</v>
      </c>
      <c r="G266" s="22" t="s">
        <v>1286</v>
      </c>
      <c r="H266" s="22" t="s">
        <v>1287</v>
      </c>
      <c r="I266" s="14" t="s">
        <v>1279</v>
      </c>
      <c r="J266" s="12" t="s">
        <v>19</v>
      </c>
      <c r="K266" s="12" t="s">
        <v>72</v>
      </c>
      <c r="L266" s="24" t="s">
        <v>45</v>
      </c>
      <c r="M266" s="24"/>
      <c r="N266" s="24"/>
      <c r="O266" s="13" t="s">
        <v>78</v>
      </c>
      <c r="P266" s="73">
        <f>346/5</f>
        <v>69.2</v>
      </c>
      <c r="Q266" s="73" t="s">
        <v>76</v>
      </c>
      <c r="R266" s="73"/>
      <c r="S266" s="73" t="s">
        <v>76</v>
      </c>
      <c r="T266" s="73"/>
      <c r="U266" s="73" t="s">
        <v>76</v>
      </c>
      <c r="V266" s="24"/>
      <c r="W266" s="51" t="s">
        <v>3655</v>
      </c>
      <c r="X266" s="35" t="s">
        <v>1288</v>
      </c>
      <c r="Y266" s="16">
        <v>7876466974</v>
      </c>
    </row>
    <row r="267" spans="1:26" s="75" customFormat="1" ht="20.25" customHeight="1">
      <c r="A267" s="73">
        <v>264</v>
      </c>
      <c r="B267" s="14" t="s">
        <v>143</v>
      </c>
      <c r="C267" s="22"/>
      <c r="D267" s="12"/>
      <c r="E267" s="22"/>
      <c r="F267" s="22"/>
      <c r="G267" s="22"/>
      <c r="H267" s="22"/>
      <c r="I267" s="14" t="s">
        <v>1280</v>
      </c>
      <c r="J267" s="12" t="s">
        <v>19</v>
      </c>
      <c r="K267" s="12" t="s">
        <v>72</v>
      </c>
      <c r="L267" s="24" t="s">
        <v>45</v>
      </c>
      <c r="M267" s="24"/>
      <c r="N267" s="24"/>
      <c r="O267" s="86" t="s">
        <v>81</v>
      </c>
      <c r="P267" s="73">
        <v>60</v>
      </c>
      <c r="Q267" s="73"/>
      <c r="R267" s="73"/>
      <c r="S267" s="73"/>
      <c r="T267" s="73"/>
      <c r="U267" s="73"/>
      <c r="V267" s="24"/>
      <c r="W267" s="50" t="s">
        <v>3656</v>
      </c>
      <c r="X267" s="35"/>
      <c r="Y267" s="16"/>
    </row>
    <row r="268" spans="1:26" s="75" customFormat="1" ht="20.25" customHeight="1">
      <c r="A268" s="73">
        <v>265</v>
      </c>
      <c r="B268" s="14" t="s">
        <v>143</v>
      </c>
      <c r="C268" s="22" t="s">
        <v>1289</v>
      </c>
      <c r="D268" s="12"/>
      <c r="E268" s="22"/>
      <c r="F268" s="22" t="s">
        <v>263</v>
      </c>
      <c r="G268" s="22" t="s">
        <v>561</v>
      </c>
      <c r="H268" s="22" t="s">
        <v>1290</v>
      </c>
      <c r="I268" s="14" t="s">
        <v>1281</v>
      </c>
      <c r="J268" s="12" t="s">
        <v>19</v>
      </c>
      <c r="K268" s="12" t="s">
        <v>74</v>
      </c>
      <c r="L268" s="24" t="s">
        <v>45</v>
      </c>
      <c r="M268" s="24"/>
      <c r="N268" s="24"/>
      <c r="O268" s="13" t="s">
        <v>78</v>
      </c>
      <c r="P268" s="73">
        <v>80.8</v>
      </c>
      <c r="Q268" s="73" t="s">
        <v>76</v>
      </c>
      <c r="R268" s="73"/>
      <c r="S268" s="73" t="s">
        <v>76</v>
      </c>
      <c r="T268" s="73"/>
      <c r="U268" s="73" t="s">
        <v>76</v>
      </c>
      <c r="V268" s="24"/>
      <c r="W268" s="51" t="s">
        <v>3657</v>
      </c>
      <c r="X268" s="35" t="s">
        <v>1291</v>
      </c>
      <c r="Y268" s="16">
        <v>9805603825</v>
      </c>
    </row>
    <row r="269" spans="1:26" s="75" customFormat="1" ht="20.25" customHeight="1">
      <c r="A269" s="73">
        <v>266</v>
      </c>
      <c r="B269" s="14" t="s">
        <v>143</v>
      </c>
      <c r="C269" s="22" t="s">
        <v>1293</v>
      </c>
      <c r="D269" s="12"/>
      <c r="E269" s="22"/>
      <c r="F269" s="22" t="s">
        <v>263</v>
      </c>
      <c r="G269" s="22" t="s">
        <v>613</v>
      </c>
      <c r="H269" s="22" t="s">
        <v>562</v>
      </c>
      <c r="I269" s="14" t="s">
        <v>1282</v>
      </c>
      <c r="J269" s="12" t="s">
        <v>19</v>
      </c>
      <c r="K269" s="12" t="s">
        <v>72</v>
      </c>
      <c r="L269" s="24" t="s">
        <v>45</v>
      </c>
      <c r="M269" s="24"/>
      <c r="N269" s="24"/>
      <c r="O269" s="13" t="s">
        <v>81</v>
      </c>
      <c r="P269" s="73">
        <v>79.599999999999994</v>
      </c>
      <c r="Q269" s="73" t="s">
        <v>76</v>
      </c>
      <c r="R269" s="73"/>
      <c r="S269" s="73" t="s">
        <v>76</v>
      </c>
      <c r="T269" s="73"/>
      <c r="U269" s="73" t="s">
        <v>76</v>
      </c>
      <c r="V269" s="24"/>
      <c r="W269" s="51" t="s">
        <v>3658</v>
      </c>
      <c r="X269" s="35" t="s">
        <v>1294</v>
      </c>
      <c r="Y269" s="16">
        <v>6230040671</v>
      </c>
    </row>
    <row r="270" spans="1:26" s="75" customFormat="1" ht="20.25" customHeight="1">
      <c r="A270" s="73">
        <v>267</v>
      </c>
      <c r="B270" s="14" t="s">
        <v>143</v>
      </c>
      <c r="C270" s="22" t="s">
        <v>1295</v>
      </c>
      <c r="D270" s="12"/>
      <c r="E270" s="22"/>
      <c r="F270" s="22" t="s">
        <v>263</v>
      </c>
      <c r="G270" s="22" t="s">
        <v>126</v>
      </c>
      <c r="H270" s="22" t="s">
        <v>550</v>
      </c>
      <c r="I270" s="14" t="s">
        <v>1296</v>
      </c>
      <c r="J270" s="12" t="s">
        <v>19</v>
      </c>
      <c r="K270" s="12" t="s">
        <v>75</v>
      </c>
      <c r="L270" s="24" t="s">
        <v>45</v>
      </c>
      <c r="M270" s="24"/>
      <c r="N270" s="24"/>
      <c r="O270" s="13" t="s">
        <v>81</v>
      </c>
      <c r="P270" s="73">
        <v>66.400000000000006</v>
      </c>
      <c r="Q270" s="73" t="s">
        <v>76</v>
      </c>
      <c r="R270" s="73"/>
      <c r="S270" s="73" t="s">
        <v>76</v>
      </c>
      <c r="T270" s="73"/>
      <c r="U270" s="73" t="s">
        <v>76</v>
      </c>
      <c r="V270" s="24"/>
      <c r="W270" s="51" t="s">
        <v>3659</v>
      </c>
      <c r="X270" s="35" t="s">
        <v>1300</v>
      </c>
      <c r="Y270" s="16">
        <v>8091759571</v>
      </c>
    </row>
    <row r="271" spans="1:26" s="75" customFormat="1" ht="20.25" customHeight="1">
      <c r="A271" s="73">
        <v>268</v>
      </c>
      <c r="B271" s="14" t="s">
        <v>143</v>
      </c>
      <c r="C271" s="22" t="s">
        <v>618</v>
      </c>
      <c r="D271" s="12"/>
      <c r="E271" s="22" t="s">
        <v>97</v>
      </c>
      <c r="F271" s="22" t="s">
        <v>263</v>
      </c>
      <c r="G271" s="22" t="s">
        <v>1301</v>
      </c>
      <c r="H271" s="22" t="s">
        <v>1302</v>
      </c>
      <c r="I271" s="14" t="s">
        <v>1297</v>
      </c>
      <c r="J271" s="12" t="s">
        <v>37</v>
      </c>
      <c r="K271" s="12" t="s">
        <v>74</v>
      </c>
      <c r="L271" s="24" t="s">
        <v>45</v>
      </c>
      <c r="M271" s="24"/>
      <c r="N271" s="24"/>
      <c r="O271" s="13" t="s">
        <v>81</v>
      </c>
      <c r="P271" s="73">
        <f>341/5</f>
        <v>68.2</v>
      </c>
      <c r="Q271" s="73" t="s">
        <v>76</v>
      </c>
      <c r="R271" s="73"/>
      <c r="S271" s="73" t="s">
        <v>76</v>
      </c>
      <c r="T271" s="73"/>
      <c r="U271" s="73" t="s">
        <v>76</v>
      </c>
      <c r="V271" s="24"/>
      <c r="W271" s="50" t="s">
        <v>3660</v>
      </c>
      <c r="X271" s="35" t="s">
        <v>1303</v>
      </c>
      <c r="Y271" s="16">
        <v>7018905356</v>
      </c>
    </row>
    <row r="272" spans="1:26" s="75" customFormat="1" ht="20.25" customHeight="1">
      <c r="A272" s="73">
        <v>269</v>
      </c>
      <c r="B272" s="14" t="s">
        <v>143</v>
      </c>
      <c r="C272" s="22" t="s">
        <v>1304</v>
      </c>
      <c r="D272" s="12"/>
      <c r="E272" s="22" t="s">
        <v>239</v>
      </c>
      <c r="F272" s="22" t="s">
        <v>263</v>
      </c>
      <c r="G272" s="22" t="s">
        <v>643</v>
      </c>
      <c r="H272" s="22" t="s">
        <v>1305</v>
      </c>
      <c r="I272" s="14" t="s">
        <v>1298</v>
      </c>
      <c r="J272" s="12" t="s">
        <v>19</v>
      </c>
      <c r="K272" s="12" t="s">
        <v>72</v>
      </c>
      <c r="L272" s="24" t="s">
        <v>45</v>
      </c>
      <c r="M272" s="13"/>
      <c r="N272" s="13"/>
      <c r="O272" s="13" t="s">
        <v>81</v>
      </c>
      <c r="P272" s="73">
        <v>56</v>
      </c>
      <c r="Q272" s="73" t="s">
        <v>76</v>
      </c>
      <c r="R272" s="73"/>
      <c r="S272" s="73" t="s">
        <v>76</v>
      </c>
      <c r="T272" s="73"/>
      <c r="U272" s="73" t="s">
        <v>76</v>
      </c>
      <c r="V272" s="24"/>
      <c r="W272" s="54" t="s">
        <v>3661</v>
      </c>
      <c r="X272" s="17" t="s">
        <v>1306</v>
      </c>
      <c r="Y272" s="16">
        <v>7901830046</v>
      </c>
    </row>
    <row r="273" spans="1:25" s="75" customFormat="1" ht="20.25" customHeight="1">
      <c r="A273" s="73">
        <v>270</v>
      </c>
      <c r="B273" s="14" t="s">
        <v>143</v>
      </c>
      <c r="C273" s="22" t="s">
        <v>1000</v>
      </c>
      <c r="D273" s="12"/>
      <c r="E273" s="22" t="s">
        <v>239</v>
      </c>
      <c r="F273" s="22" t="s">
        <v>263</v>
      </c>
      <c r="G273" s="22" t="s">
        <v>1307</v>
      </c>
      <c r="H273" s="22" t="s">
        <v>1308</v>
      </c>
      <c r="I273" s="14" t="s">
        <v>1299</v>
      </c>
      <c r="J273" s="12" t="s">
        <v>19</v>
      </c>
      <c r="K273" s="12" t="s">
        <v>72</v>
      </c>
      <c r="L273" s="24" t="s">
        <v>45</v>
      </c>
      <c r="M273" s="24"/>
      <c r="N273" s="24"/>
      <c r="O273" s="13" t="s">
        <v>81</v>
      </c>
      <c r="P273" s="73">
        <v>72</v>
      </c>
      <c r="Q273" s="73" t="s">
        <v>76</v>
      </c>
      <c r="R273" s="73"/>
      <c r="S273" s="73" t="s">
        <v>76</v>
      </c>
      <c r="T273" s="73"/>
      <c r="U273" s="73" t="s">
        <v>76</v>
      </c>
      <c r="V273" s="24"/>
      <c r="W273" s="54" t="s">
        <v>3662</v>
      </c>
      <c r="X273" s="17" t="s">
        <v>1309</v>
      </c>
      <c r="Y273" s="16">
        <v>7876607528</v>
      </c>
    </row>
    <row r="274" spans="1:25" s="75" customFormat="1" ht="20.25" customHeight="1">
      <c r="A274" s="73">
        <v>271</v>
      </c>
      <c r="B274" s="14" t="s">
        <v>143</v>
      </c>
      <c r="C274" s="22" t="s">
        <v>1211</v>
      </c>
      <c r="D274" s="12"/>
      <c r="E274" s="22" t="s">
        <v>1311</v>
      </c>
      <c r="F274" s="22" t="s">
        <v>263</v>
      </c>
      <c r="G274" s="22" t="s">
        <v>80</v>
      </c>
      <c r="H274" s="22" t="s">
        <v>696</v>
      </c>
      <c r="I274" s="14" t="s">
        <v>1310</v>
      </c>
      <c r="J274" s="12" t="s">
        <v>19</v>
      </c>
      <c r="K274" s="12" t="s">
        <v>72</v>
      </c>
      <c r="L274" s="24" t="s">
        <v>45</v>
      </c>
      <c r="M274" s="13"/>
      <c r="N274" s="13"/>
      <c r="O274" s="13" t="s">
        <v>81</v>
      </c>
      <c r="P274" s="73">
        <v>72.2</v>
      </c>
      <c r="Q274" s="73" t="s">
        <v>76</v>
      </c>
      <c r="R274" s="73"/>
      <c r="S274" s="73" t="s">
        <v>76</v>
      </c>
      <c r="T274" s="73"/>
      <c r="U274" s="73" t="s">
        <v>76</v>
      </c>
      <c r="V274" s="24"/>
      <c r="W274" s="54" t="s">
        <v>3663</v>
      </c>
      <c r="X274" s="17"/>
      <c r="Y274" s="16">
        <v>7876388562</v>
      </c>
    </row>
    <row r="275" spans="1:25" s="75" customFormat="1" ht="20.25" customHeight="1">
      <c r="A275" s="73">
        <v>272</v>
      </c>
      <c r="B275" s="14" t="s">
        <v>143</v>
      </c>
      <c r="C275" s="22" t="s">
        <v>2287</v>
      </c>
      <c r="D275" s="12"/>
      <c r="E275" s="22" t="s">
        <v>97</v>
      </c>
      <c r="F275" s="22" t="s">
        <v>263</v>
      </c>
      <c r="G275" s="22" t="s">
        <v>2288</v>
      </c>
      <c r="H275" s="22" t="s">
        <v>2289</v>
      </c>
      <c r="I275" s="14" t="s">
        <v>3944</v>
      </c>
      <c r="J275" s="12" t="s">
        <v>19</v>
      </c>
      <c r="K275" s="12" t="s">
        <v>75</v>
      </c>
      <c r="L275" s="61" t="s">
        <v>45</v>
      </c>
      <c r="M275" s="24"/>
      <c r="N275" s="24"/>
      <c r="O275" s="86" t="s">
        <v>81</v>
      </c>
      <c r="P275" s="73">
        <f>453/5</f>
        <v>90.6</v>
      </c>
      <c r="Q275" s="73" t="s">
        <v>76</v>
      </c>
      <c r="R275" s="73"/>
      <c r="S275" s="73" t="s">
        <v>76</v>
      </c>
      <c r="T275" s="73"/>
      <c r="U275" s="73" t="s">
        <v>76</v>
      </c>
      <c r="V275" s="24"/>
      <c r="W275" s="123" t="s">
        <v>3945</v>
      </c>
      <c r="X275" s="17" t="s">
        <v>2290</v>
      </c>
      <c r="Y275" s="16">
        <v>8219762068</v>
      </c>
    </row>
    <row r="276" spans="1:25" s="75" customFormat="1" ht="20.25" customHeight="1">
      <c r="A276" s="73">
        <v>273</v>
      </c>
      <c r="B276" s="14" t="s">
        <v>162</v>
      </c>
      <c r="C276" s="22" t="s">
        <v>1000</v>
      </c>
      <c r="D276" s="12"/>
      <c r="E276" s="22" t="s">
        <v>1312</v>
      </c>
      <c r="F276" s="22" t="s">
        <v>263</v>
      </c>
      <c r="G276" s="22" t="s">
        <v>1313</v>
      </c>
      <c r="H276" s="22" t="s">
        <v>1314</v>
      </c>
      <c r="I276" s="14" t="s">
        <v>1315</v>
      </c>
      <c r="J276" s="12" t="s">
        <v>19</v>
      </c>
      <c r="K276" s="12" t="s">
        <v>72</v>
      </c>
      <c r="L276" s="24" t="s">
        <v>53</v>
      </c>
      <c r="M276" s="24"/>
      <c r="N276" s="24"/>
      <c r="O276" s="13"/>
      <c r="P276" s="73">
        <v>67</v>
      </c>
      <c r="Q276" s="73" t="s">
        <v>76</v>
      </c>
      <c r="R276" s="73"/>
      <c r="S276" s="73" t="s">
        <v>76</v>
      </c>
      <c r="T276" s="73"/>
      <c r="U276" s="73" t="s">
        <v>76</v>
      </c>
      <c r="V276" s="24"/>
      <c r="W276" s="51" t="s">
        <v>3930</v>
      </c>
      <c r="X276" s="17" t="s">
        <v>1316</v>
      </c>
      <c r="Y276" s="16">
        <v>8278876198</v>
      </c>
    </row>
    <row r="277" spans="1:25" s="75" customFormat="1" ht="20.25" customHeight="1">
      <c r="A277" s="73">
        <v>274</v>
      </c>
      <c r="B277" s="14" t="s">
        <v>162</v>
      </c>
      <c r="C277" s="22" t="s">
        <v>1054</v>
      </c>
      <c r="D277" s="12"/>
      <c r="E277" s="22"/>
      <c r="F277" s="22" t="s">
        <v>263</v>
      </c>
      <c r="G277" s="22" t="s">
        <v>1327</v>
      </c>
      <c r="H277" s="22" t="s">
        <v>1328</v>
      </c>
      <c r="I277" s="14" t="s">
        <v>1317</v>
      </c>
      <c r="J277" s="12" t="s">
        <v>18</v>
      </c>
      <c r="K277" s="12" t="s">
        <v>75</v>
      </c>
      <c r="L277" s="24" t="s">
        <v>53</v>
      </c>
      <c r="M277" s="24"/>
      <c r="N277" s="24"/>
      <c r="O277" s="13"/>
      <c r="P277" s="73">
        <v>71</v>
      </c>
      <c r="Q277" s="73" t="s">
        <v>76</v>
      </c>
      <c r="R277" s="73"/>
      <c r="S277" s="73" t="s">
        <v>76</v>
      </c>
      <c r="T277" s="73"/>
      <c r="U277" s="73" t="s">
        <v>76</v>
      </c>
      <c r="V277" s="24"/>
      <c r="W277" s="51" t="s">
        <v>3931</v>
      </c>
      <c r="X277" s="17" t="s">
        <v>1329</v>
      </c>
      <c r="Y277" s="16">
        <v>8708533431</v>
      </c>
    </row>
    <row r="278" spans="1:25" s="110" customFormat="1" ht="20.25" customHeight="1">
      <c r="A278" s="73">
        <v>275</v>
      </c>
      <c r="B278" s="107" t="s">
        <v>162</v>
      </c>
      <c r="C278" s="98" t="s">
        <v>1330</v>
      </c>
      <c r="D278" s="102" t="s">
        <v>97</v>
      </c>
      <c r="E278" s="98" t="s">
        <v>1331</v>
      </c>
      <c r="F278" s="98" t="s">
        <v>263</v>
      </c>
      <c r="G278" s="98" t="s">
        <v>1332</v>
      </c>
      <c r="H278" s="98" t="s">
        <v>541</v>
      </c>
      <c r="I278" s="107" t="s">
        <v>1318</v>
      </c>
      <c r="J278" s="102" t="s">
        <v>18</v>
      </c>
      <c r="K278" s="102" t="s">
        <v>75</v>
      </c>
      <c r="L278" s="104" t="s">
        <v>53</v>
      </c>
      <c r="M278" s="104"/>
      <c r="N278" s="104"/>
      <c r="O278" s="74"/>
      <c r="P278" s="15">
        <v>80</v>
      </c>
      <c r="Q278" s="15" t="s">
        <v>76</v>
      </c>
      <c r="R278" s="15"/>
      <c r="S278" s="15" t="s">
        <v>76</v>
      </c>
      <c r="T278" s="15"/>
      <c r="U278" s="15" t="s">
        <v>76</v>
      </c>
      <c r="V278" s="104"/>
      <c r="W278" s="51" t="s">
        <v>3932</v>
      </c>
      <c r="X278" s="105" t="s">
        <v>1333</v>
      </c>
      <c r="Y278" s="106">
        <v>8112910279</v>
      </c>
    </row>
    <row r="279" spans="1:25" s="75" customFormat="1" ht="20.25" customHeight="1">
      <c r="A279" s="73">
        <v>276</v>
      </c>
      <c r="B279" s="14" t="s">
        <v>162</v>
      </c>
      <c r="C279" s="22" t="s">
        <v>1334</v>
      </c>
      <c r="D279" s="12"/>
      <c r="E279" s="22" t="s">
        <v>330</v>
      </c>
      <c r="F279" s="22" t="s">
        <v>263</v>
      </c>
      <c r="G279" s="22" t="s">
        <v>314</v>
      </c>
      <c r="H279" s="22" t="s">
        <v>1335</v>
      </c>
      <c r="I279" s="14" t="s">
        <v>1319</v>
      </c>
      <c r="J279" s="12" t="s">
        <v>19</v>
      </c>
      <c r="K279" s="12" t="s">
        <v>75</v>
      </c>
      <c r="L279" s="24" t="s">
        <v>53</v>
      </c>
      <c r="M279" s="24"/>
      <c r="N279" s="24"/>
      <c r="O279" s="13"/>
      <c r="P279" s="73">
        <v>65.900000000000006</v>
      </c>
      <c r="Q279" s="73" t="s">
        <v>76</v>
      </c>
      <c r="R279" s="73"/>
      <c r="S279" s="73" t="s">
        <v>76</v>
      </c>
      <c r="T279" s="73"/>
      <c r="U279" s="73" t="s">
        <v>76</v>
      </c>
      <c r="V279" s="24"/>
      <c r="W279" s="51" t="s">
        <v>3933</v>
      </c>
      <c r="X279" s="17" t="s">
        <v>1336</v>
      </c>
      <c r="Y279" s="16">
        <v>8219690210</v>
      </c>
    </row>
    <row r="280" spans="1:25" s="75" customFormat="1" ht="20.25" customHeight="1">
      <c r="A280" s="73">
        <v>277</v>
      </c>
      <c r="B280" s="14" t="s">
        <v>162</v>
      </c>
      <c r="C280" s="22" t="s">
        <v>1337</v>
      </c>
      <c r="D280" s="12"/>
      <c r="E280" s="22" t="s">
        <v>544</v>
      </c>
      <c r="F280" s="22" t="s">
        <v>263</v>
      </c>
      <c r="G280" s="22" t="s">
        <v>1338</v>
      </c>
      <c r="H280" s="22" t="s">
        <v>1339</v>
      </c>
      <c r="I280" s="14" t="s">
        <v>1320</v>
      </c>
      <c r="J280" s="12" t="s">
        <v>18</v>
      </c>
      <c r="K280" s="12" t="s">
        <v>72</v>
      </c>
      <c r="L280" s="24" t="s">
        <v>53</v>
      </c>
      <c r="M280" s="24"/>
      <c r="N280" s="24"/>
      <c r="O280" s="13"/>
      <c r="P280" s="73">
        <v>80.7</v>
      </c>
      <c r="Q280" s="73" t="s">
        <v>76</v>
      </c>
      <c r="R280" s="73"/>
      <c r="S280" s="73" t="s">
        <v>76</v>
      </c>
      <c r="T280" s="73"/>
      <c r="U280" s="73" t="s">
        <v>76</v>
      </c>
      <c r="V280" s="24"/>
      <c r="W280" s="51" t="s">
        <v>3934</v>
      </c>
      <c r="X280" s="17" t="s">
        <v>1340</v>
      </c>
      <c r="Y280" s="16">
        <v>7832070538</v>
      </c>
    </row>
    <row r="281" spans="1:25" s="75" customFormat="1" ht="20.25" customHeight="1">
      <c r="A281" s="73">
        <v>278</v>
      </c>
      <c r="B281" s="14" t="s">
        <v>162</v>
      </c>
      <c r="C281" s="22" t="s">
        <v>1341</v>
      </c>
      <c r="D281" s="12"/>
      <c r="E281" s="22" t="s">
        <v>97</v>
      </c>
      <c r="F281" s="22" t="s">
        <v>263</v>
      </c>
      <c r="G281" s="22" t="s">
        <v>1342</v>
      </c>
      <c r="H281" s="22" t="s">
        <v>1343</v>
      </c>
      <c r="I281" s="14" t="s">
        <v>1321</v>
      </c>
      <c r="J281" s="12" t="s">
        <v>18</v>
      </c>
      <c r="K281" s="12" t="s">
        <v>75</v>
      </c>
      <c r="L281" s="24" t="s">
        <v>53</v>
      </c>
      <c r="M281" s="24"/>
      <c r="N281" s="24"/>
      <c r="O281" s="13"/>
      <c r="P281" s="73">
        <v>72</v>
      </c>
      <c r="Q281" s="73" t="s">
        <v>76</v>
      </c>
      <c r="R281" s="73"/>
      <c r="S281" s="73" t="s">
        <v>76</v>
      </c>
      <c r="T281" s="73"/>
      <c r="U281" s="73" t="s">
        <v>76</v>
      </c>
      <c r="V281" s="24"/>
      <c r="W281" s="16" t="s">
        <v>3935</v>
      </c>
      <c r="X281" s="17" t="s">
        <v>1344</v>
      </c>
      <c r="Y281" s="16">
        <v>9518049371</v>
      </c>
    </row>
    <row r="282" spans="1:25" s="75" customFormat="1" ht="20.25" customHeight="1">
      <c r="A282" s="73">
        <v>279</v>
      </c>
      <c r="B282" s="14" t="s">
        <v>162</v>
      </c>
      <c r="C282" s="22" t="s">
        <v>1345</v>
      </c>
      <c r="D282" s="12"/>
      <c r="E282" s="22" t="s">
        <v>97</v>
      </c>
      <c r="F282" s="22" t="s">
        <v>263</v>
      </c>
      <c r="G282" s="22" t="s">
        <v>1346</v>
      </c>
      <c r="H282" s="22" t="s">
        <v>1347</v>
      </c>
      <c r="I282" s="14" t="s">
        <v>1322</v>
      </c>
      <c r="J282" s="12" t="s">
        <v>18</v>
      </c>
      <c r="K282" s="12" t="s">
        <v>75</v>
      </c>
      <c r="L282" s="24" t="s">
        <v>53</v>
      </c>
      <c r="M282" s="24"/>
      <c r="N282" s="24"/>
      <c r="O282" s="13"/>
      <c r="P282" s="73">
        <v>73.599999999999994</v>
      </c>
      <c r="Q282" s="73" t="s">
        <v>76</v>
      </c>
      <c r="R282" s="73"/>
      <c r="S282" s="73" t="s">
        <v>76</v>
      </c>
      <c r="T282" s="73"/>
      <c r="U282" s="73" t="s">
        <v>76</v>
      </c>
      <c r="V282" s="24"/>
      <c r="W282" s="51" t="s">
        <v>3936</v>
      </c>
      <c r="X282" s="17" t="s">
        <v>1348</v>
      </c>
      <c r="Y282" s="16">
        <v>8816992767</v>
      </c>
    </row>
    <row r="283" spans="1:25" s="75" customFormat="1" ht="20.25" customHeight="1">
      <c r="A283" s="73">
        <v>280</v>
      </c>
      <c r="B283" s="14" t="s">
        <v>162</v>
      </c>
      <c r="C283" s="22" t="s">
        <v>1349</v>
      </c>
      <c r="D283" s="12"/>
      <c r="E283" s="22" t="s">
        <v>239</v>
      </c>
      <c r="F283" s="22" t="s">
        <v>263</v>
      </c>
      <c r="G283" s="22" t="s">
        <v>1350</v>
      </c>
      <c r="H283" s="22" t="s">
        <v>1351</v>
      </c>
      <c r="I283" s="14" t="s">
        <v>1323</v>
      </c>
      <c r="J283" s="12" t="s">
        <v>19</v>
      </c>
      <c r="K283" s="12" t="s">
        <v>72</v>
      </c>
      <c r="L283" s="24" t="s">
        <v>53</v>
      </c>
      <c r="M283" s="24"/>
      <c r="N283" s="24"/>
      <c r="O283" s="13"/>
      <c r="P283" s="73">
        <v>63</v>
      </c>
      <c r="Q283" s="73" t="s">
        <v>76</v>
      </c>
      <c r="R283" s="73"/>
      <c r="S283" s="73" t="s">
        <v>76</v>
      </c>
      <c r="T283" s="73"/>
      <c r="U283" s="73" t="s">
        <v>76</v>
      </c>
      <c r="V283" s="24"/>
      <c r="W283" s="51" t="s">
        <v>3937</v>
      </c>
      <c r="X283" s="17" t="s">
        <v>1352</v>
      </c>
      <c r="Y283" s="16">
        <v>7876245247</v>
      </c>
    </row>
    <row r="284" spans="1:25" s="75" customFormat="1" ht="20.25" customHeight="1">
      <c r="A284" s="73">
        <v>281</v>
      </c>
      <c r="B284" s="14" t="s">
        <v>162</v>
      </c>
      <c r="C284" s="22" t="s">
        <v>308</v>
      </c>
      <c r="D284" s="12" t="s">
        <v>97</v>
      </c>
      <c r="E284" s="22" t="s">
        <v>247</v>
      </c>
      <c r="F284" s="22" t="s">
        <v>263</v>
      </c>
      <c r="G284" s="22" t="s">
        <v>1353</v>
      </c>
      <c r="H284" s="22" t="s">
        <v>1354</v>
      </c>
      <c r="I284" s="14" t="s">
        <v>1324</v>
      </c>
      <c r="J284" s="12" t="s">
        <v>19</v>
      </c>
      <c r="K284" s="12" t="s">
        <v>74</v>
      </c>
      <c r="L284" s="24" t="s">
        <v>53</v>
      </c>
      <c r="M284" s="24"/>
      <c r="N284" s="24"/>
      <c r="O284" s="13"/>
      <c r="P284" s="73">
        <v>68.099999999999994</v>
      </c>
      <c r="Q284" s="73" t="s">
        <v>76</v>
      </c>
      <c r="R284" s="73"/>
      <c r="S284" s="73" t="s">
        <v>76</v>
      </c>
      <c r="T284" s="73"/>
      <c r="U284" s="73" t="s">
        <v>76</v>
      </c>
      <c r="V284" s="24"/>
      <c r="W284" s="51" t="s">
        <v>3938</v>
      </c>
      <c r="X284" s="17" t="s">
        <v>1355</v>
      </c>
      <c r="Y284" s="16">
        <v>7807089341</v>
      </c>
    </row>
    <row r="285" spans="1:25" s="75" customFormat="1" ht="20.25" customHeight="1">
      <c r="A285" s="73">
        <v>282</v>
      </c>
      <c r="B285" s="14" t="s">
        <v>162</v>
      </c>
      <c r="C285" s="22" t="s">
        <v>578</v>
      </c>
      <c r="D285" s="12"/>
      <c r="E285" s="22" t="s">
        <v>97</v>
      </c>
      <c r="F285" s="22" t="s">
        <v>263</v>
      </c>
      <c r="G285" s="22" t="s">
        <v>1356</v>
      </c>
      <c r="H285" s="22" t="s">
        <v>1357</v>
      </c>
      <c r="I285" s="14" t="s">
        <v>1325</v>
      </c>
      <c r="J285" s="12" t="s">
        <v>14</v>
      </c>
      <c r="K285" s="12" t="s">
        <v>74</v>
      </c>
      <c r="L285" s="24" t="s">
        <v>53</v>
      </c>
      <c r="M285" s="24"/>
      <c r="N285" s="24"/>
      <c r="O285" s="13"/>
      <c r="P285" s="73">
        <v>69</v>
      </c>
      <c r="Q285" s="73" t="s">
        <v>76</v>
      </c>
      <c r="R285" s="73"/>
      <c r="S285" s="73" t="s">
        <v>76</v>
      </c>
      <c r="T285" s="73"/>
      <c r="U285" s="73" t="s">
        <v>76</v>
      </c>
      <c r="V285" s="24"/>
      <c r="W285" s="16" t="s">
        <v>3939</v>
      </c>
      <c r="X285" s="17" t="s">
        <v>1358</v>
      </c>
      <c r="Y285" s="16">
        <v>9708351953</v>
      </c>
    </row>
    <row r="286" spans="1:25" s="75" customFormat="1" ht="20.25" customHeight="1">
      <c r="A286" s="73">
        <v>283</v>
      </c>
      <c r="B286" s="14" t="s">
        <v>162</v>
      </c>
      <c r="C286" s="22" t="s">
        <v>355</v>
      </c>
      <c r="D286" s="12" t="s">
        <v>97</v>
      </c>
      <c r="E286" s="22" t="s">
        <v>98</v>
      </c>
      <c r="F286" s="22" t="s">
        <v>263</v>
      </c>
      <c r="G286" s="22" t="s">
        <v>1359</v>
      </c>
      <c r="H286" s="22" t="s">
        <v>1360</v>
      </c>
      <c r="I286" s="14" t="s">
        <v>1326</v>
      </c>
      <c r="J286" s="12" t="s">
        <v>19</v>
      </c>
      <c r="K286" s="12" t="s">
        <v>72</v>
      </c>
      <c r="L286" s="24" t="s">
        <v>53</v>
      </c>
      <c r="M286" s="24"/>
      <c r="N286" s="24"/>
      <c r="O286" s="13"/>
      <c r="P286" s="73">
        <v>60</v>
      </c>
      <c r="Q286" s="73" t="s">
        <v>76</v>
      </c>
      <c r="R286" s="73"/>
      <c r="S286" s="73" t="s">
        <v>76</v>
      </c>
      <c r="T286" s="73"/>
      <c r="U286" s="73" t="s">
        <v>76</v>
      </c>
      <c r="V286" s="24"/>
      <c r="W286" s="63" t="s">
        <v>3940</v>
      </c>
      <c r="X286" s="17" t="s">
        <v>1361</v>
      </c>
      <c r="Y286" s="16">
        <v>7018494620</v>
      </c>
    </row>
    <row r="287" spans="1:25" s="75" customFormat="1" ht="20.25" customHeight="1">
      <c r="A287" s="73">
        <v>284</v>
      </c>
      <c r="B287" s="14" t="s">
        <v>162</v>
      </c>
      <c r="C287" s="22" t="s">
        <v>3101</v>
      </c>
      <c r="D287" s="12"/>
      <c r="E287" s="22" t="s">
        <v>867</v>
      </c>
      <c r="F287" s="22" t="s">
        <v>263</v>
      </c>
      <c r="G287" s="22" t="s">
        <v>3102</v>
      </c>
      <c r="H287" s="22" t="s">
        <v>3103</v>
      </c>
      <c r="I287" s="14" t="s">
        <v>3099</v>
      </c>
      <c r="J287" s="12" t="s">
        <v>19</v>
      </c>
      <c r="K287" s="12" t="s">
        <v>72</v>
      </c>
      <c r="L287" s="24" t="s">
        <v>53</v>
      </c>
      <c r="M287" s="24"/>
      <c r="N287" s="24"/>
      <c r="O287" s="86"/>
      <c r="P287" s="73">
        <v>71</v>
      </c>
      <c r="Q287" s="73" t="s">
        <v>76</v>
      </c>
      <c r="R287" s="73"/>
      <c r="S287" s="73" t="s">
        <v>76</v>
      </c>
      <c r="T287" s="73"/>
      <c r="U287" s="73" t="s">
        <v>76</v>
      </c>
      <c r="V287" s="24"/>
      <c r="W287" s="63" t="s">
        <v>3941</v>
      </c>
      <c r="X287" s="17" t="s">
        <v>3104</v>
      </c>
      <c r="Y287" s="16">
        <v>9817527961</v>
      </c>
    </row>
    <row r="288" spans="1:25" s="75" customFormat="1" ht="20.25" customHeight="1">
      <c r="A288" s="73">
        <v>285</v>
      </c>
      <c r="B288" s="14" t="s">
        <v>162</v>
      </c>
      <c r="C288" s="22" t="s">
        <v>1014</v>
      </c>
      <c r="D288" s="12"/>
      <c r="E288" s="22"/>
      <c r="F288" s="22" t="s">
        <v>263</v>
      </c>
      <c r="G288" s="22" t="s">
        <v>653</v>
      </c>
      <c r="H288" s="22" t="s">
        <v>3105</v>
      </c>
      <c r="I288" s="14" t="s">
        <v>3100</v>
      </c>
      <c r="J288" s="12" t="s">
        <v>19</v>
      </c>
      <c r="K288" s="12" t="s">
        <v>72</v>
      </c>
      <c r="L288" s="24" t="s">
        <v>53</v>
      </c>
      <c r="M288" s="24"/>
      <c r="N288" s="24"/>
      <c r="O288" s="86"/>
      <c r="P288" s="73">
        <v>53.9</v>
      </c>
      <c r="Q288" s="73" t="s">
        <v>76</v>
      </c>
      <c r="R288" s="73"/>
      <c r="S288" s="73" t="s">
        <v>76</v>
      </c>
      <c r="T288" s="73"/>
      <c r="U288" s="73" t="s">
        <v>76</v>
      </c>
      <c r="V288" s="24"/>
      <c r="W288" s="63" t="s">
        <v>3942</v>
      </c>
      <c r="X288" s="17" t="s">
        <v>3106</v>
      </c>
      <c r="Y288" s="16">
        <v>8219604750</v>
      </c>
    </row>
    <row r="289" spans="1:25" s="75" customFormat="1" ht="20.25" customHeight="1">
      <c r="A289" s="73">
        <v>286</v>
      </c>
      <c r="B289" s="14" t="s">
        <v>162</v>
      </c>
      <c r="C289" s="22" t="s">
        <v>3139</v>
      </c>
      <c r="D289" s="12"/>
      <c r="E289" s="22" t="s">
        <v>97</v>
      </c>
      <c r="F289" s="22" t="s">
        <v>263</v>
      </c>
      <c r="G289" s="22" t="s">
        <v>582</v>
      </c>
      <c r="H289" s="22" t="s">
        <v>562</v>
      </c>
      <c r="I289" s="14" t="s">
        <v>3138</v>
      </c>
      <c r="J289" s="12" t="s">
        <v>19</v>
      </c>
      <c r="K289" s="12" t="s">
        <v>74</v>
      </c>
      <c r="L289" s="61" t="s">
        <v>53</v>
      </c>
      <c r="M289" s="24"/>
      <c r="N289" s="24"/>
      <c r="O289" s="86"/>
      <c r="P289" s="73">
        <v>58</v>
      </c>
      <c r="Q289" s="73" t="s">
        <v>76</v>
      </c>
      <c r="R289" s="73"/>
      <c r="S289" s="73" t="s">
        <v>76</v>
      </c>
      <c r="T289" s="73"/>
      <c r="U289" s="73" t="s">
        <v>76</v>
      </c>
      <c r="V289" s="24"/>
      <c r="W289" s="51" t="s">
        <v>3943</v>
      </c>
      <c r="X289" s="17" t="s">
        <v>3140</v>
      </c>
      <c r="Y289" s="16">
        <v>8091181255</v>
      </c>
    </row>
    <row r="290" spans="1:25" s="75" customFormat="1" ht="20.25" customHeight="1">
      <c r="A290" s="73">
        <v>287</v>
      </c>
      <c r="B290" s="14" t="s">
        <v>145</v>
      </c>
      <c r="C290" s="22" t="s">
        <v>144</v>
      </c>
      <c r="D290" s="12"/>
      <c r="E290" s="22" t="s">
        <v>97</v>
      </c>
      <c r="F290" s="22" t="s">
        <v>263</v>
      </c>
      <c r="G290" s="22" t="s">
        <v>2190</v>
      </c>
      <c r="H290" s="22" t="s">
        <v>2191</v>
      </c>
      <c r="I290" s="14" t="s">
        <v>2192</v>
      </c>
      <c r="J290" s="12" t="s">
        <v>19</v>
      </c>
      <c r="K290" s="12" t="s">
        <v>72</v>
      </c>
      <c r="L290" s="68" t="s">
        <v>53</v>
      </c>
      <c r="M290" s="13"/>
      <c r="N290" s="13"/>
      <c r="O290" s="13"/>
      <c r="P290" s="73">
        <v>66.7</v>
      </c>
      <c r="Q290" s="73" t="s">
        <v>76</v>
      </c>
      <c r="R290" s="73"/>
      <c r="S290" s="73" t="s">
        <v>76</v>
      </c>
      <c r="T290" s="73"/>
      <c r="U290" s="73" t="s">
        <v>76</v>
      </c>
      <c r="V290" s="24"/>
      <c r="W290" s="64" t="s">
        <v>3946</v>
      </c>
      <c r="X290" s="17" t="s">
        <v>2197</v>
      </c>
      <c r="Y290" s="16">
        <v>7807083490</v>
      </c>
    </row>
    <row r="291" spans="1:25" s="75" customFormat="1" ht="20.25" customHeight="1">
      <c r="A291" s="73">
        <v>288</v>
      </c>
      <c r="B291" s="14" t="s">
        <v>145</v>
      </c>
      <c r="C291" s="22" t="s">
        <v>2198</v>
      </c>
      <c r="D291" s="12" t="s">
        <v>2199</v>
      </c>
      <c r="E291" s="22" t="s">
        <v>2200</v>
      </c>
      <c r="F291" s="22" t="s">
        <v>263</v>
      </c>
      <c r="G291" s="22" t="s">
        <v>2201</v>
      </c>
      <c r="H291" s="22" t="s">
        <v>2202</v>
      </c>
      <c r="I291" s="14" t="s">
        <v>2193</v>
      </c>
      <c r="J291" s="12" t="s">
        <v>19</v>
      </c>
      <c r="K291" s="12" t="s">
        <v>72</v>
      </c>
      <c r="L291" s="68" t="s">
        <v>53</v>
      </c>
      <c r="M291" s="13"/>
      <c r="N291" s="13"/>
      <c r="O291" s="13"/>
      <c r="P291" s="73">
        <v>68</v>
      </c>
      <c r="Q291" s="73" t="s">
        <v>76</v>
      </c>
      <c r="R291" s="73"/>
      <c r="S291" s="73" t="s">
        <v>76</v>
      </c>
      <c r="T291" s="73"/>
      <c r="U291" s="73" t="s">
        <v>76</v>
      </c>
      <c r="V291" s="24"/>
      <c r="W291" s="64" t="s">
        <v>3947</v>
      </c>
      <c r="X291" s="17" t="s">
        <v>2203</v>
      </c>
      <c r="Y291" s="16">
        <v>7876417778</v>
      </c>
    </row>
    <row r="292" spans="1:25" s="75" customFormat="1" ht="20.25" customHeight="1">
      <c r="A292" s="73">
        <v>289</v>
      </c>
      <c r="B292" s="14" t="s">
        <v>145</v>
      </c>
      <c r="C292" s="22" t="s">
        <v>2204</v>
      </c>
      <c r="D292" s="12"/>
      <c r="E292" s="22" t="s">
        <v>99</v>
      </c>
      <c r="F292" s="22" t="s">
        <v>206</v>
      </c>
      <c r="G292" s="22" t="s">
        <v>582</v>
      </c>
      <c r="H292" s="22" t="s">
        <v>2205</v>
      </c>
      <c r="I292" s="14" t="s">
        <v>2194</v>
      </c>
      <c r="J292" s="12" t="s">
        <v>19</v>
      </c>
      <c r="K292" s="12" t="s">
        <v>72</v>
      </c>
      <c r="L292" s="65" t="s">
        <v>53</v>
      </c>
      <c r="M292" s="73"/>
      <c r="N292" s="73"/>
      <c r="O292" s="73"/>
      <c r="P292" s="73">
        <v>55</v>
      </c>
      <c r="Q292" s="73" t="s">
        <v>76</v>
      </c>
      <c r="R292" s="73"/>
      <c r="S292" s="73" t="s">
        <v>76</v>
      </c>
      <c r="T292" s="73"/>
      <c r="U292" s="73" t="s">
        <v>76</v>
      </c>
      <c r="V292" s="24"/>
      <c r="W292" s="64" t="s">
        <v>3948</v>
      </c>
      <c r="X292" s="17" t="s">
        <v>2206</v>
      </c>
      <c r="Y292" s="16">
        <v>7590827841</v>
      </c>
    </row>
    <row r="293" spans="1:25" s="75" customFormat="1" ht="20.25" customHeight="1">
      <c r="A293" s="73">
        <v>290</v>
      </c>
      <c r="B293" s="14" t="s">
        <v>145</v>
      </c>
      <c r="C293" s="22" t="s">
        <v>2207</v>
      </c>
      <c r="D293" s="12"/>
      <c r="E293" s="22" t="s">
        <v>309</v>
      </c>
      <c r="F293" s="22" t="s">
        <v>263</v>
      </c>
      <c r="G293" s="22" t="s">
        <v>2208</v>
      </c>
      <c r="H293" s="22" t="s">
        <v>384</v>
      </c>
      <c r="I293" s="14" t="s">
        <v>2195</v>
      </c>
      <c r="J293" s="12" t="s">
        <v>19</v>
      </c>
      <c r="K293" s="12" t="s">
        <v>75</v>
      </c>
      <c r="L293" s="65" t="s">
        <v>53</v>
      </c>
      <c r="M293" s="73"/>
      <c r="N293" s="73"/>
      <c r="O293" s="73"/>
      <c r="P293" s="73">
        <v>72</v>
      </c>
      <c r="Q293" s="73" t="s">
        <v>76</v>
      </c>
      <c r="R293" s="73"/>
      <c r="S293" s="73" t="s">
        <v>76</v>
      </c>
      <c r="T293" s="73"/>
      <c r="U293" s="73" t="s">
        <v>76</v>
      </c>
      <c r="V293" s="24"/>
      <c r="W293" s="64" t="s">
        <v>3949</v>
      </c>
      <c r="X293" s="17" t="s">
        <v>2209</v>
      </c>
      <c r="Y293" s="16">
        <v>8580996759</v>
      </c>
    </row>
    <row r="294" spans="1:25" s="75" customFormat="1" ht="20.25" customHeight="1">
      <c r="A294" s="73">
        <v>291</v>
      </c>
      <c r="B294" s="14" t="s">
        <v>145</v>
      </c>
      <c r="C294" s="22" t="s">
        <v>652</v>
      </c>
      <c r="D294" s="12"/>
      <c r="E294" s="22" t="s">
        <v>97</v>
      </c>
      <c r="F294" s="22" t="s">
        <v>263</v>
      </c>
      <c r="G294" s="22" t="s">
        <v>2210</v>
      </c>
      <c r="H294" s="22" t="s">
        <v>1613</v>
      </c>
      <c r="I294" s="14" t="s">
        <v>2196</v>
      </c>
      <c r="J294" s="12" t="s">
        <v>19</v>
      </c>
      <c r="K294" s="12" t="s">
        <v>72</v>
      </c>
      <c r="L294" s="65" t="s">
        <v>53</v>
      </c>
      <c r="M294" s="73"/>
      <c r="N294" s="73"/>
      <c r="O294" s="73"/>
      <c r="P294" s="73" t="s">
        <v>2211</v>
      </c>
      <c r="Q294" s="73" t="s">
        <v>76</v>
      </c>
      <c r="R294" s="73"/>
      <c r="S294" s="73" t="s">
        <v>76</v>
      </c>
      <c r="T294" s="73"/>
      <c r="U294" s="73" t="s">
        <v>76</v>
      </c>
      <c r="V294" s="24"/>
      <c r="W294" s="64" t="s">
        <v>3950</v>
      </c>
      <c r="X294" s="17" t="s">
        <v>2212</v>
      </c>
      <c r="Y294" s="16">
        <v>7018226813</v>
      </c>
    </row>
    <row r="295" spans="1:25" s="75" customFormat="1" ht="20.25" customHeight="1">
      <c r="A295" s="73">
        <v>292</v>
      </c>
      <c r="B295" s="14" t="s">
        <v>145</v>
      </c>
      <c r="C295" s="22" t="s">
        <v>3143</v>
      </c>
      <c r="D295" s="12"/>
      <c r="E295" s="22" t="s">
        <v>99</v>
      </c>
      <c r="F295" s="22" t="s">
        <v>263</v>
      </c>
      <c r="G295" s="22" t="s">
        <v>3144</v>
      </c>
      <c r="H295" s="22" t="s">
        <v>3145</v>
      </c>
      <c r="I295" s="14" t="s">
        <v>3141</v>
      </c>
      <c r="J295" s="12" t="s">
        <v>19</v>
      </c>
      <c r="K295" s="12" t="s">
        <v>72</v>
      </c>
      <c r="L295" s="65" t="s">
        <v>53</v>
      </c>
      <c r="M295" s="73"/>
      <c r="N295" s="73"/>
      <c r="O295" s="73"/>
      <c r="P295" s="73">
        <v>67</v>
      </c>
      <c r="Q295" s="73" t="s">
        <v>76</v>
      </c>
      <c r="R295" s="73"/>
      <c r="S295" s="73" t="s">
        <v>76</v>
      </c>
      <c r="T295" s="73"/>
      <c r="U295" s="73" t="s">
        <v>76</v>
      </c>
      <c r="V295" s="24"/>
      <c r="W295" s="64" t="s">
        <v>3951</v>
      </c>
      <c r="X295" s="17" t="s">
        <v>3146</v>
      </c>
      <c r="Y295" s="16">
        <v>7876172939</v>
      </c>
    </row>
    <row r="296" spans="1:25" s="75" customFormat="1" ht="20.25" customHeight="1">
      <c r="A296" s="73">
        <v>293</v>
      </c>
      <c r="B296" s="14" t="s">
        <v>145</v>
      </c>
      <c r="C296" s="22" t="s">
        <v>406</v>
      </c>
      <c r="D296" s="12"/>
      <c r="E296" s="22"/>
      <c r="F296" s="22" t="s">
        <v>263</v>
      </c>
      <c r="G296" s="22" t="s">
        <v>3147</v>
      </c>
      <c r="H296" s="22" t="s">
        <v>3148</v>
      </c>
      <c r="I296" s="14" t="s">
        <v>3142</v>
      </c>
      <c r="J296" s="12" t="s">
        <v>19</v>
      </c>
      <c r="K296" s="12" t="s">
        <v>75</v>
      </c>
      <c r="L296" s="65" t="s">
        <v>53</v>
      </c>
      <c r="M296" s="73"/>
      <c r="N296" s="73"/>
      <c r="O296" s="73"/>
      <c r="P296" s="73">
        <v>69</v>
      </c>
      <c r="Q296" s="73" t="s">
        <v>76</v>
      </c>
      <c r="R296" s="73"/>
      <c r="S296" s="73" t="s">
        <v>76</v>
      </c>
      <c r="T296" s="73"/>
      <c r="U296" s="73" t="s">
        <v>76</v>
      </c>
      <c r="V296" s="24"/>
      <c r="W296" s="64" t="s">
        <v>3952</v>
      </c>
      <c r="X296" s="17" t="s">
        <v>3149</v>
      </c>
      <c r="Y296" s="16">
        <v>8219138873</v>
      </c>
    </row>
    <row r="297" spans="1:25" s="75" customFormat="1" ht="20.25" customHeight="1">
      <c r="A297" s="73">
        <v>294</v>
      </c>
      <c r="B297" s="14" t="s">
        <v>107</v>
      </c>
      <c r="C297" s="22" t="s">
        <v>748</v>
      </c>
      <c r="D297" s="12"/>
      <c r="E297" s="22"/>
      <c r="F297" s="22" t="s">
        <v>263</v>
      </c>
      <c r="G297" s="22" t="s">
        <v>1362</v>
      </c>
      <c r="H297" s="22" t="s">
        <v>1363</v>
      </c>
      <c r="I297" s="14" t="s">
        <v>1364</v>
      </c>
      <c r="J297" s="12" t="s">
        <v>19</v>
      </c>
      <c r="K297" s="12" t="s">
        <v>72</v>
      </c>
      <c r="L297" s="24" t="s">
        <v>45</v>
      </c>
      <c r="M297" s="24"/>
      <c r="N297" s="24"/>
      <c r="O297" s="13" t="s">
        <v>78</v>
      </c>
      <c r="P297" s="73">
        <v>69.400000000000006</v>
      </c>
      <c r="Q297" s="73" t="s">
        <v>76</v>
      </c>
      <c r="R297" s="73"/>
      <c r="S297" s="73" t="s">
        <v>76</v>
      </c>
      <c r="T297" s="73"/>
      <c r="U297" s="73" t="s">
        <v>76</v>
      </c>
      <c r="V297" s="24"/>
      <c r="W297" s="51" t="s">
        <v>3664</v>
      </c>
      <c r="X297" s="17" t="s">
        <v>1440</v>
      </c>
      <c r="Y297" s="16">
        <v>7834053248</v>
      </c>
    </row>
    <row r="298" spans="1:25" s="75" customFormat="1" ht="20.25" customHeight="1">
      <c r="A298" s="73">
        <v>295</v>
      </c>
      <c r="B298" s="14" t="s">
        <v>107</v>
      </c>
      <c r="C298" s="22" t="s">
        <v>1441</v>
      </c>
      <c r="D298" s="12"/>
      <c r="E298" s="22" t="s">
        <v>97</v>
      </c>
      <c r="F298" s="22" t="s">
        <v>263</v>
      </c>
      <c r="G298" s="22" t="s">
        <v>1442</v>
      </c>
      <c r="H298" s="22" t="s">
        <v>1443</v>
      </c>
      <c r="I298" s="14" t="s">
        <v>1365</v>
      </c>
      <c r="J298" s="12" t="s">
        <v>14</v>
      </c>
      <c r="K298" s="12" t="s">
        <v>72</v>
      </c>
      <c r="L298" s="24" t="s">
        <v>45</v>
      </c>
      <c r="M298" s="24"/>
      <c r="N298" s="24"/>
      <c r="O298" s="13" t="s">
        <v>110</v>
      </c>
      <c r="P298" s="73">
        <v>68</v>
      </c>
      <c r="Q298" s="73" t="s">
        <v>76</v>
      </c>
      <c r="R298" s="73"/>
      <c r="S298" s="73" t="s">
        <v>76</v>
      </c>
      <c r="T298" s="73"/>
      <c r="U298" s="73" t="s">
        <v>76</v>
      </c>
      <c r="V298" s="24"/>
      <c r="W298" s="51" t="s">
        <v>3665</v>
      </c>
      <c r="X298" s="17" t="s">
        <v>1444</v>
      </c>
      <c r="Y298" s="16">
        <v>9816796673</v>
      </c>
    </row>
    <row r="299" spans="1:25" s="75" customFormat="1" ht="20.25" customHeight="1">
      <c r="A299" s="73">
        <v>296</v>
      </c>
      <c r="B299" s="14" t="s">
        <v>107</v>
      </c>
      <c r="C299" s="22" t="s">
        <v>775</v>
      </c>
      <c r="D299" s="12"/>
      <c r="E299" s="22" t="s">
        <v>1445</v>
      </c>
      <c r="F299" s="22" t="s">
        <v>263</v>
      </c>
      <c r="G299" s="22" t="s">
        <v>1446</v>
      </c>
      <c r="H299" s="22" t="s">
        <v>1447</v>
      </c>
      <c r="I299" s="14" t="s">
        <v>1366</v>
      </c>
      <c r="J299" s="12" t="s">
        <v>19</v>
      </c>
      <c r="K299" s="12" t="s">
        <v>74</v>
      </c>
      <c r="L299" s="24" t="s">
        <v>45</v>
      </c>
      <c r="M299" s="24"/>
      <c r="N299" s="24"/>
      <c r="O299" s="13" t="s">
        <v>110</v>
      </c>
      <c r="P299" s="73">
        <v>65</v>
      </c>
      <c r="Q299" s="73" t="s">
        <v>76</v>
      </c>
      <c r="R299" s="73"/>
      <c r="S299" s="73" t="s">
        <v>76</v>
      </c>
      <c r="T299" s="73"/>
      <c r="U299" s="73" t="s">
        <v>76</v>
      </c>
      <c r="V299" s="24"/>
      <c r="W299" s="51" t="s">
        <v>3666</v>
      </c>
      <c r="X299" s="17" t="s">
        <v>1448</v>
      </c>
      <c r="Y299" s="16">
        <v>9817721190</v>
      </c>
    </row>
    <row r="300" spans="1:25" s="75" customFormat="1" ht="20.25" customHeight="1">
      <c r="A300" s="73">
        <v>297</v>
      </c>
      <c r="B300" s="14" t="s">
        <v>107</v>
      </c>
      <c r="C300" s="22" t="s">
        <v>1449</v>
      </c>
      <c r="D300" s="12"/>
      <c r="E300" s="22" t="s">
        <v>97</v>
      </c>
      <c r="F300" s="22" t="s">
        <v>263</v>
      </c>
      <c r="G300" s="22" t="s">
        <v>1450</v>
      </c>
      <c r="H300" s="22" t="s">
        <v>1451</v>
      </c>
      <c r="I300" s="14" t="s">
        <v>1367</v>
      </c>
      <c r="J300" s="12" t="s">
        <v>19</v>
      </c>
      <c r="K300" s="12" t="s">
        <v>75</v>
      </c>
      <c r="L300" s="24" t="s">
        <v>45</v>
      </c>
      <c r="M300" s="24"/>
      <c r="N300" s="24"/>
      <c r="O300" s="13" t="s">
        <v>1461</v>
      </c>
      <c r="P300" s="73">
        <v>50</v>
      </c>
      <c r="Q300" s="73" t="s">
        <v>76</v>
      </c>
      <c r="R300" s="73"/>
      <c r="S300" s="73" t="s">
        <v>76</v>
      </c>
      <c r="T300" s="73"/>
      <c r="U300" s="73" t="s">
        <v>76</v>
      </c>
      <c r="V300" s="24"/>
      <c r="W300" s="51" t="s">
        <v>3667</v>
      </c>
      <c r="X300" s="17" t="s">
        <v>1452</v>
      </c>
      <c r="Y300" s="16">
        <v>7973807808</v>
      </c>
    </row>
    <row r="301" spans="1:25" s="75" customFormat="1" ht="20.25" customHeight="1">
      <c r="A301" s="73">
        <v>298</v>
      </c>
      <c r="B301" s="14" t="s">
        <v>107</v>
      </c>
      <c r="C301" s="22" t="s">
        <v>1453</v>
      </c>
      <c r="D301" s="12"/>
      <c r="E301" s="22" t="s">
        <v>1454</v>
      </c>
      <c r="F301" s="22" t="s">
        <v>206</v>
      </c>
      <c r="G301" s="22" t="s">
        <v>1455</v>
      </c>
      <c r="H301" s="22" t="s">
        <v>398</v>
      </c>
      <c r="I301" s="14" t="s">
        <v>1368</v>
      </c>
      <c r="J301" s="12" t="s">
        <v>37</v>
      </c>
      <c r="K301" s="12" t="s">
        <v>72</v>
      </c>
      <c r="L301" s="24" t="s">
        <v>45</v>
      </c>
      <c r="M301" s="24"/>
      <c r="N301" s="24"/>
      <c r="O301" s="13" t="s">
        <v>81</v>
      </c>
      <c r="P301" s="73">
        <v>69</v>
      </c>
      <c r="Q301" s="73" t="s">
        <v>76</v>
      </c>
      <c r="R301" s="73"/>
      <c r="S301" s="73" t="s">
        <v>76</v>
      </c>
      <c r="T301" s="73"/>
      <c r="U301" s="73" t="s">
        <v>76</v>
      </c>
      <c r="V301" s="24"/>
      <c r="W301" s="51" t="s">
        <v>3668</v>
      </c>
      <c r="X301" s="17" t="s">
        <v>1456</v>
      </c>
      <c r="Y301" s="16">
        <v>8219129379</v>
      </c>
    </row>
    <row r="302" spans="1:25" s="75" customFormat="1" ht="20.25" customHeight="1">
      <c r="A302" s="73">
        <v>299</v>
      </c>
      <c r="B302" s="14" t="s">
        <v>107</v>
      </c>
      <c r="C302" s="22" t="s">
        <v>1457</v>
      </c>
      <c r="D302" s="12"/>
      <c r="E302" s="22" t="s">
        <v>1458</v>
      </c>
      <c r="F302" s="22" t="s">
        <v>263</v>
      </c>
      <c r="G302" s="22" t="s">
        <v>1459</v>
      </c>
      <c r="H302" s="22" t="s">
        <v>1460</v>
      </c>
      <c r="I302" s="14" t="s">
        <v>1369</v>
      </c>
      <c r="J302" s="12" t="s">
        <v>19</v>
      </c>
      <c r="K302" s="12" t="s">
        <v>72</v>
      </c>
      <c r="L302" s="24" t="s">
        <v>45</v>
      </c>
      <c r="M302" s="24"/>
      <c r="N302" s="24"/>
      <c r="O302" s="13" t="s">
        <v>109</v>
      </c>
      <c r="P302" s="73">
        <v>71.2</v>
      </c>
      <c r="Q302" s="73" t="s">
        <v>76</v>
      </c>
      <c r="R302" s="73"/>
      <c r="S302" s="73" t="s">
        <v>76</v>
      </c>
      <c r="T302" s="73"/>
      <c r="U302" s="73" t="s">
        <v>76</v>
      </c>
      <c r="V302" s="24"/>
      <c r="W302" s="51" t="s">
        <v>3669</v>
      </c>
      <c r="X302" s="17" t="s">
        <v>1462</v>
      </c>
      <c r="Y302" s="16">
        <v>7873930532</v>
      </c>
    </row>
    <row r="303" spans="1:25" s="75" customFormat="1" ht="20.25" customHeight="1">
      <c r="A303" s="73">
        <v>300</v>
      </c>
      <c r="B303" s="14" t="s">
        <v>107</v>
      </c>
      <c r="C303" s="22" t="s">
        <v>1000</v>
      </c>
      <c r="D303" s="12" t="s">
        <v>97</v>
      </c>
      <c r="E303" s="22" t="s">
        <v>597</v>
      </c>
      <c r="F303" s="22" t="s">
        <v>263</v>
      </c>
      <c r="G303" s="22" t="s">
        <v>1463</v>
      </c>
      <c r="H303" s="22" t="s">
        <v>1464</v>
      </c>
      <c r="I303" s="14" t="s">
        <v>1370</v>
      </c>
      <c r="J303" s="12" t="s">
        <v>19</v>
      </c>
      <c r="K303" s="12" t="s">
        <v>72</v>
      </c>
      <c r="L303" s="24" t="s">
        <v>45</v>
      </c>
      <c r="M303" s="24"/>
      <c r="N303" s="24"/>
      <c r="O303" s="13" t="s">
        <v>81</v>
      </c>
      <c r="P303" s="73">
        <f>294/5</f>
        <v>58.8</v>
      </c>
      <c r="Q303" s="73" t="s">
        <v>76</v>
      </c>
      <c r="R303" s="73"/>
      <c r="S303" s="73" t="s">
        <v>76</v>
      </c>
      <c r="T303" s="73"/>
      <c r="U303" s="73" t="s">
        <v>76</v>
      </c>
      <c r="V303" s="24"/>
      <c r="W303" s="16" t="s">
        <v>3670</v>
      </c>
      <c r="X303" s="17" t="s">
        <v>3267</v>
      </c>
      <c r="Y303" s="16">
        <v>7876642270</v>
      </c>
    </row>
    <row r="304" spans="1:25" s="75" customFormat="1" ht="20.25" customHeight="1">
      <c r="A304" s="73">
        <v>301</v>
      </c>
      <c r="B304" s="14" t="s">
        <v>107</v>
      </c>
      <c r="C304" s="22" t="s">
        <v>1465</v>
      </c>
      <c r="D304" s="12"/>
      <c r="E304" s="22" t="s">
        <v>97</v>
      </c>
      <c r="F304" s="22" t="s">
        <v>263</v>
      </c>
      <c r="G304" s="22" t="s">
        <v>776</v>
      </c>
      <c r="H304" s="39" t="s">
        <v>1466</v>
      </c>
      <c r="I304" s="14" t="s">
        <v>1371</v>
      </c>
      <c r="J304" s="12" t="s">
        <v>19</v>
      </c>
      <c r="K304" s="12" t="s">
        <v>74</v>
      </c>
      <c r="L304" s="24" t="s">
        <v>45</v>
      </c>
      <c r="M304" s="24"/>
      <c r="N304" s="24"/>
      <c r="O304" s="13" t="s">
        <v>109</v>
      </c>
      <c r="P304" s="73">
        <v>72</v>
      </c>
      <c r="Q304" s="73" t="s">
        <v>76</v>
      </c>
      <c r="R304" s="73"/>
      <c r="S304" s="73" t="s">
        <v>76</v>
      </c>
      <c r="T304" s="73"/>
      <c r="U304" s="73" t="s">
        <v>76</v>
      </c>
      <c r="V304" s="24"/>
      <c r="W304" s="51" t="s">
        <v>3671</v>
      </c>
      <c r="X304" s="17" t="s">
        <v>1467</v>
      </c>
      <c r="Y304" s="16">
        <v>6230145621</v>
      </c>
    </row>
    <row r="305" spans="1:25" s="75" customFormat="1" ht="20.25" customHeight="1">
      <c r="A305" s="73">
        <v>302</v>
      </c>
      <c r="B305" s="14" t="s">
        <v>107</v>
      </c>
      <c r="C305" s="22" t="s">
        <v>1468</v>
      </c>
      <c r="D305" s="12"/>
      <c r="E305" s="22" t="s">
        <v>97</v>
      </c>
      <c r="F305" s="22" t="s">
        <v>263</v>
      </c>
      <c r="G305" s="22" t="s">
        <v>1469</v>
      </c>
      <c r="H305" s="22" t="s">
        <v>1470</v>
      </c>
      <c r="I305" s="14" t="s">
        <v>1372</v>
      </c>
      <c r="J305" s="12" t="s">
        <v>19</v>
      </c>
      <c r="K305" s="12" t="s">
        <v>75</v>
      </c>
      <c r="L305" s="24" t="s">
        <v>45</v>
      </c>
      <c r="M305" s="24"/>
      <c r="N305" s="24"/>
      <c r="O305" s="13" t="s">
        <v>109</v>
      </c>
      <c r="P305" s="73">
        <v>69</v>
      </c>
      <c r="Q305" s="73" t="s">
        <v>76</v>
      </c>
      <c r="R305" s="73"/>
      <c r="S305" s="73" t="s">
        <v>76</v>
      </c>
      <c r="T305" s="73"/>
      <c r="U305" s="73" t="s">
        <v>76</v>
      </c>
      <c r="V305" s="24"/>
      <c r="W305" s="51" t="s">
        <v>3672</v>
      </c>
      <c r="X305" s="17" t="s">
        <v>1471</v>
      </c>
      <c r="Y305" s="16">
        <v>9015020383</v>
      </c>
    </row>
    <row r="306" spans="1:25" s="75" customFormat="1" ht="20.25" customHeight="1">
      <c r="A306" s="73">
        <v>303</v>
      </c>
      <c r="B306" s="14" t="s">
        <v>107</v>
      </c>
      <c r="C306" s="22" t="s">
        <v>556</v>
      </c>
      <c r="D306" s="12"/>
      <c r="E306" s="22" t="s">
        <v>97</v>
      </c>
      <c r="F306" s="22" t="s">
        <v>263</v>
      </c>
      <c r="G306" s="22" t="s">
        <v>1472</v>
      </c>
      <c r="H306" s="22" t="s">
        <v>1473</v>
      </c>
      <c r="I306" s="14" t="s">
        <v>1373</v>
      </c>
      <c r="J306" s="12" t="s">
        <v>19</v>
      </c>
      <c r="K306" s="12" t="s">
        <v>72</v>
      </c>
      <c r="L306" s="24" t="s">
        <v>45</v>
      </c>
      <c r="M306" s="24"/>
      <c r="N306" s="24"/>
      <c r="O306" s="13" t="s">
        <v>109</v>
      </c>
      <c r="P306" s="73">
        <v>60.2</v>
      </c>
      <c r="Q306" s="73" t="s">
        <v>76</v>
      </c>
      <c r="R306" s="73"/>
      <c r="S306" s="73" t="s">
        <v>76</v>
      </c>
      <c r="T306" s="73"/>
      <c r="U306" s="73" t="s">
        <v>76</v>
      </c>
      <c r="V306" s="24"/>
      <c r="W306" s="16" t="s">
        <v>3673</v>
      </c>
      <c r="X306" s="17" t="s">
        <v>1474</v>
      </c>
      <c r="Y306" s="16">
        <v>7228876802</v>
      </c>
    </row>
    <row r="307" spans="1:25" s="75" customFormat="1" ht="20.25" customHeight="1">
      <c r="A307" s="73">
        <v>304</v>
      </c>
      <c r="B307" s="14" t="s">
        <v>107</v>
      </c>
      <c r="C307" s="22" t="s">
        <v>1475</v>
      </c>
      <c r="D307" s="12"/>
      <c r="E307" s="22"/>
      <c r="F307" s="22" t="s">
        <v>263</v>
      </c>
      <c r="G307" s="22" t="s">
        <v>1476</v>
      </c>
      <c r="H307" s="22" t="s">
        <v>196</v>
      </c>
      <c r="I307" s="14" t="s">
        <v>1374</v>
      </c>
      <c r="J307" s="12" t="s">
        <v>14</v>
      </c>
      <c r="K307" s="12" t="s">
        <v>73</v>
      </c>
      <c r="L307" s="24" t="s">
        <v>45</v>
      </c>
      <c r="M307" s="24"/>
      <c r="N307" s="24"/>
      <c r="O307" s="13" t="s">
        <v>81</v>
      </c>
      <c r="P307" s="73">
        <v>61</v>
      </c>
      <c r="Q307" s="73" t="s">
        <v>76</v>
      </c>
      <c r="R307" s="73"/>
      <c r="S307" s="73" t="s">
        <v>76</v>
      </c>
      <c r="T307" s="73"/>
      <c r="U307" s="73" t="s">
        <v>76</v>
      </c>
      <c r="V307" s="24"/>
      <c r="W307" s="51" t="s">
        <v>3674</v>
      </c>
      <c r="X307" s="17" t="s">
        <v>1477</v>
      </c>
      <c r="Y307" s="16">
        <v>9805714840</v>
      </c>
    </row>
    <row r="308" spans="1:25" s="75" customFormat="1" ht="20.25" customHeight="1">
      <c r="A308" s="73">
        <v>305</v>
      </c>
      <c r="B308" s="14" t="s">
        <v>107</v>
      </c>
      <c r="C308" s="22" t="s">
        <v>1478</v>
      </c>
      <c r="D308" s="39"/>
      <c r="E308" s="22"/>
      <c r="F308" s="22" t="s">
        <v>263</v>
      </c>
      <c r="G308" s="40" t="s">
        <v>1479</v>
      </c>
      <c r="H308" s="22" t="s">
        <v>1480</v>
      </c>
      <c r="I308" s="14" t="s">
        <v>1375</v>
      </c>
      <c r="J308" s="12" t="s">
        <v>21</v>
      </c>
      <c r="K308" s="12" t="s">
        <v>74</v>
      </c>
      <c r="L308" s="24" t="s">
        <v>45</v>
      </c>
      <c r="M308" s="24"/>
      <c r="N308" s="24"/>
      <c r="O308" s="13" t="s">
        <v>81</v>
      </c>
      <c r="P308" s="73">
        <v>67</v>
      </c>
      <c r="Q308" s="73" t="s">
        <v>76</v>
      </c>
      <c r="R308" s="73"/>
      <c r="S308" s="73" t="s">
        <v>76</v>
      </c>
      <c r="T308" s="73"/>
      <c r="U308" s="73" t="s">
        <v>76</v>
      </c>
      <c r="V308" s="24"/>
      <c r="W308" s="51" t="s">
        <v>3675</v>
      </c>
      <c r="X308" s="17" t="s">
        <v>1481</v>
      </c>
      <c r="Y308" s="16">
        <v>9015026022</v>
      </c>
    </row>
    <row r="309" spans="1:25" s="75" customFormat="1" ht="20.25" customHeight="1">
      <c r="A309" s="73">
        <v>306</v>
      </c>
      <c r="B309" s="14" t="s">
        <v>107</v>
      </c>
      <c r="C309" s="22" t="s">
        <v>1482</v>
      </c>
      <c r="D309" s="12"/>
      <c r="E309" s="22" t="s">
        <v>433</v>
      </c>
      <c r="F309" s="22" t="s">
        <v>206</v>
      </c>
      <c r="G309" s="22" t="s">
        <v>1483</v>
      </c>
      <c r="H309" s="22" t="s">
        <v>614</v>
      </c>
      <c r="I309" s="14" t="s">
        <v>1376</v>
      </c>
      <c r="J309" s="12" t="s">
        <v>14</v>
      </c>
      <c r="K309" s="12" t="s">
        <v>72</v>
      </c>
      <c r="L309" s="24" t="s">
        <v>45</v>
      </c>
      <c r="M309" s="24"/>
      <c r="N309" s="24"/>
      <c r="O309" s="13" t="s">
        <v>81</v>
      </c>
      <c r="P309" s="73">
        <v>87</v>
      </c>
      <c r="Q309" s="73" t="s">
        <v>76</v>
      </c>
      <c r="R309" s="73"/>
      <c r="S309" s="73" t="s">
        <v>76</v>
      </c>
      <c r="T309" s="73"/>
      <c r="U309" s="73" t="s">
        <v>76</v>
      </c>
      <c r="V309" s="24"/>
      <c r="W309" s="51" t="s">
        <v>3676</v>
      </c>
      <c r="X309" s="17" t="s">
        <v>1484</v>
      </c>
      <c r="Y309" s="16">
        <v>7018818096</v>
      </c>
    </row>
    <row r="310" spans="1:25" s="75" customFormat="1" ht="20.25" customHeight="1">
      <c r="A310" s="73">
        <v>307</v>
      </c>
      <c r="B310" s="14" t="s">
        <v>107</v>
      </c>
      <c r="C310" s="22" t="s">
        <v>593</v>
      </c>
      <c r="D310" s="12"/>
      <c r="E310" s="22"/>
      <c r="F310" s="22" t="s">
        <v>206</v>
      </c>
      <c r="G310" s="22" t="s">
        <v>1485</v>
      </c>
      <c r="H310" s="22" t="s">
        <v>1486</v>
      </c>
      <c r="I310" s="14" t="s">
        <v>1377</v>
      </c>
      <c r="J310" s="12" t="s">
        <v>18</v>
      </c>
      <c r="K310" s="12" t="s">
        <v>74</v>
      </c>
      <c r="L310" s="24" t="s">
        <v>45</v>
      </c>
      <c r="M310" s="24"/>
      <c r="N310" s="24"/>
      <c r="O310" s="13" t="s">
        <v>81</v>
      </c>
      <c r="P310" s="73">
        <v>72.400000000000006</v>
      </c>
      <c r="Q310" s="73" t="s">
        <v>76</v>
      </c>
      <c r="R310" s="73"/>
      <c r="S310" s="73" t="s">
        <v>76</v>
      </c>
      <c r="T310" s="73"/>
      <c r="U310" s="73" t="s">
        <v>76</v>
      </c>
      <c r="V310" s="24"/>
      <c r="W310" s="16" t="s">
        <v>3677</v>
      </c>
      <c r="X310" s="17" t="s">
        <v>1487</v>
      </c>
      <c r="Y310" s="16">
        <v>8626808201</v>
      </c>
    </row>
    <row r="311" spans="1:25" ht="20.25" customHeight="1">
      <c r="A311" s="73">
        <v>308</v>
      </c>
      <c r="B311" s="14" t="s">
        <v>107</v>
      </c>
      <c r="C311" s="22" t="s">
        <v>1488</v>
      </c>
      <c r="D311" s="12"/>
      <c r="E311" s="22" t="s">
        <v>98</v>
      </c>
      <c r="F311" s="41" t="s">
        <v>263</v>
      </c>
      <c r="G311" s="38" t="s">
        <v>1489</v>
      </c>
      <c r="H311" s="37" t="s">
        <v>562</v>
      </c>
      <c r="I311" s="14" t="s">
        <v>1378</v>
      </c>
      <c r="J311" s="12" t="s">
        <v>19</v>
      </c>
      <c r="K311" s="12" t="s">
        <v>72</v>
      </c>
      <c r="L311" s="24" t="s">
        <v>45</v>
      </c>
      <c r="M311" s="24"/>
      <c r="N311" s="24"/>
      <c r="O311" s="13" t="s">
        <v>110</v>
      </c>
      <c r="P311" s="73">
        <v>58.8</v>
      </c>
      <c r="Q311" s="73" t="s">
        <v>76</v>
      </c>
      <c r="R311" s="73"/>
      <c r="S311" s="73" t="s">
        <v>76</v>
      </c>
      <c r="T311" s="73"/>
      <c r="U311" s="73" t="s">
        <v>76</v>
      </c>
      <c r="V311" s="24"/>
      <c r="W311" s="51" t="s">
        <v>3678</v>
      </c>
      <c r="X311" s="17" t="s">
        <v>1490</v>
      </c>
      <c r="Y311" s="16">
        <v>8278870537</v>
      </c>
    </row>
    <row r="312" spans="1:25" s="75" customFormat="1" ht="20.25" customHeight="1">
      <c r="A312" s="73">
        <v>309</v>
      </c>
      <c r="B312" s="14" t="s">
        <v>107</v>
      </c>
      <c r="C312" s="22" t="s">
        <v>1491</v>
      </c>
      <c r="D312" s="12"/>
      <c r="E312" s="22" t="s">
        <v>1492</v>
      </c>
      <c r="F312" s="22" t="s">
        <v>263</v>
      </c>
      <c r="G312" s="22" t="s">
        <v>1493</v>
      </c>
      <c r="H312" s="37" t="s">
        <v>1494</v>
      </c>
      <c r="I312" s="14" t="s">
        <v>1379</v>
      </c>
      <c r="J312" s="12" t="s">
        <v>21</v>
      </c>
      <c r="K312" s="12" t="s">
        <v>72</v>
      </c>
      <c r="L312" s="24" t="s">
        <v>45</v>
      </c>
      <c r="M312" s="24"/>
      <c r="N312" s="24"/>
      <c r="O312" s="13" t="s">
        <v>110</v>
      </c>
      <c r="P312" s="73">
        <v>68</v>
      </c>
      <c r="Q312" s="73" t="s">
        <v>76</v>
      </c>
      <c r="R312" s="73"/>
      <c r="S312" s="73" t="s">
        <v>76</v>
      </c>
      <c r="T312" s="73"/>
      <c r="U312" s="73" t="s">
        <v>76</v>
      </c>
      <c r="V312" s="24"/>
      <c r="W312" s="51" t="s">
        <v>3679</v>
      </c>
      <c r="X312" s="17" t="s">
        <v>1495</v>
      </c>
      <c r="Y312" s="16">
        <v>8269041978</v>
      </c>
    </row>
    <row r="313" spans="1:25" ht="20.25" customHeight="1">
      <c r="A313" s="73">
        <v>310</v>
      </c>
      <c r="B313" s="14" t="s">
        <v>107</v>
      </c>
      <c r="C313" s="22" t="s">
        <v>427</v>
      </c>
      <c r="D313" s="12"/>
      <c r="E313" s="22" t="s">
        <v>433</v>
      </c>
      <c r="F313" s="22" t="s">
        <v>206</v>
      </c>
      <c r="G313" s="22" t="s">
        <v>1496</v>
      </c>
      <c r="H313" s="37" t="s">
        <v>246</v>
      </c>
      <c r="I313" s="14" t="s">
        <v>1380</v>
      </c>
      <c r="J313" s="12" t="s">
        <v>37</v>
      </c>
      <c r="K313" s="12" t="s">
        <v>75</v>
      </c>
      <c r="L313" s="24" t="s">
        <v>45</v>
      </c>
      <c r="M313" s="24"/>
      <c r="N313" s="24"/>
      <c r="O313" s="13" t="s">
        <v>109</v>
      </c>
      <c r="P313" s="73">
        <v>75.2</v>
      </c>
      <c r="Q313" s="73" t="s">
        <v>76</v>
      </c>
      <c r="R313" s="73"/>
      <c r="S313" s="73" t="s">
        <v>76</v>
      </c>
      <c r="T313" s="73"/>
      <c r="U313" s="73" t="s">
        <v>76</v>
      </c>
      <c r="V313" s="24"/>
      <c r="W313" s="51" t="s">
        <v>3680</v>
      </c>
      <c r="X313" s="17" t="s">
        <v>3260</v>
      </c>
      <c r="Y313" s="16">
        <v>7807019445</v>
      </c>
    </row>
    <row r="314" spans="1:25" s="75" customFormat="1" ht="20.25" customHeight="1">
      <c r="A314" s="73">
        <v>311</v>
      </c>
      <c r="B314" s="14" t="s">
        <v>107</v>
      </c>
      <c r="C314" s="22" t="s">
        <v>748</v>
      </c>
      <c r="D314" s="12" t="s">
        <v>97</v>
      </c>
      <c r="E314" s="22" t="s">
        <v>911</v>
      </c>
      <c r="F314" s="22" t="s">
        <v>263</v>
      </c>
      <c r="G314" s="22" t="s">
        <v>1497</v>
      </c>
      <c r="H314" s="37" t="s">
        <v>1498</v>
      </c>
      <c r="I314" s="14" t="s">
        <v>1381</v>
      </c>
      <c r="J314" s="12" t="s">
        <v>37</v>
      </c>
      <c r="K314" s="12" t="s">
        <v>74</v>
      </c>
      <c r="L314" s="24" t="s">
        <v>45</v>
      </c>
      <c r="M314" s="24"/>
      <c r="N314" s="24"/>
      <c r="O314" s="13" t="s">
        <v>81</v>
      </c>
      <c r="P314" s="73">
        <f>292/5</f>
        <v>58.4</v>
      </c>
      <c r="Q314" s="73" t="s">
        <v>76</v>
      </c>
      <c r="R314" s="73"/>
      <c r="S314" s="73" t="s">
        <v>76</v>
      </c>
      <c r="T314" s="73"/>
      <c r="U314" s="73" t="s">
        <v>76</v>
      </c>
      <c r="V314" s="24"/>
      <c r="W314" s="51" t="s">
        <v>3681</v>
      </c>
      <c r="X314" s="17" t="s">
        <v>1499</v>
      </c>
      <c r="Y314" s="16">
        <v>9015278247</v>
      </c>
    </row>
    <row r="315" spans="1:25" ht="20.25" customHeight="1">
      <c r="A315" s="73">
        <v>312</v>
      </c>
      <c r="B315" s="14" t="s">
        <v>107</v>
      </c>
      <c r="C315" s="22" t="s">
        <v>1004</v>
      </c>
      <c r="D315" s="12"/>
      <c r="E315" s="22"/>
      <c r="F315" s="22" t="s">
        <v>263</v>
      </c>
      <c r="G315" s="22" t="s">
        <v>1500</v>
      </c>
      <c r="H315" s="37" t="s">
        <v>1068</v>
      </c>
      <c r="I315" s="14" t="s">
        <v>1382</v>
      </c>
      <c r="J315" s="12" t="s">
        <v>19</v>
      </c>
      <c r="K315" s="12" t="s">
        <v>74</v>
      </c>
      <c r="L315" s="24" t="s">
        <v>45</v>
      </c>
      <c r="M315" s="24"/>
      <c r="N315" s="24"/>
      <c r="O315" s="13" t="s">
        <v>109</v>
      </c>
      <c r="P315" s="73">
        <v>61.2</v>
      </c>
      <c r="Q315" s="73" t="s">
        <v>76</v>
      </c>
      <c r="R315" s="73"/>
      <c r="S315" s="73" t="s">
        <v>76</v>
      </c>
      <c r="T315" s="73"/>
      <c r="U315" s="73" t="s">
        <v>76</v>
      </c>
      <c r="V315" s="24"/>
      <c r="W315" s="51" t="s">
        <v>3682</v>
      </c>
      <c r="X315" s="17" t="s">
        <v>1501</v>
      </c>
      <c r="Y315" s="16">
        <v>6230860307</v>
      </c>
    </row>
    <row r="316" spans="1:25" ht="20.25" customHeight="1">
      <c r="A316" s="73">
        <v>313</v>
      </c>
      <c r="B316" s="14" t="s">
        <v>107</v>
      </c>
      <c r="C316" s="22" t="s">
        <v>1502</v>
      </c>
      <c r="D316" s="12"/>
      <c r="E316" s="22" t="s">
        <v>1312</v>
      </c>
      <c r="F316" s="22" t="s">
        <v>263</v>
      </c>
      <c r="G316" s="22" t="s">
        <v>1503</v>
      </c>
      <c r="H316" s="37" t="s">
        <v>1504</v>
      </c>
      <c r="I316" s="14" t="s">
        <v>1383</v>
      </c>
      <c r="J316" s="12" t="s">
        <v>19</v>
      </c>
      <c r="K316" s="12" t="s">
        <v>72</v>
      </c>
      <c r="L316" s="24" t="s">
        <v>45</v>
      </c>
      <c r="M316" s="24"/>
      <c r="N316" s="24"/>
      <c r="O316" s="13" t="s">
        <v>109</v>
      </c>
      <c r="P316" s="73">
        <v>55</v>
      </c>
      <c r="Q316" s="73" t="s">
        <v>76</v>
      </c>
      <c r="R316" s="73"/>
      <c r="S316" s="73" t="s">
        <v>76</v>
      </c>
      <c r="T316" s="73"/>
      <c r="U316" s="73" t="s">
        <v>76</v>
      </c>
      <c r="V316" s="24"/>
      <c r="W316" s="51" t="s">
        <v>3683</v>
      </c>
      <c r="X316" s="17" t="s">
        <v>1505</v>
      </c>
      <c r="Y316" s="16">
        <v>6230900115</v>
      </c>
    </row>
    <row r="317" spans="1:25" ht="20.25" customHeight="1">
      <c r="A317" s="73">
        <v>314</v>
      </c>
      <c r="B317" s="14" t="s">
        <v>107</v>
      </c>
      <c r="C317" s="22" t="s">
        <v>1506</v>
      </c>
      <c r="D317" s="12"/>
      <c r="E317" s="22" t="s">
        <v>604</v>
      </c>
      <c r="F317" s="22" t="s">
        <v>206</v>
      </c>
      <c r="G317" s="22" t="s">
        <v>1507</v>
      </c>
      <c r="H317" s="37" t="s">
        <v>1508</v>
      </c>
      <c r="I317" s="14" t="s">
        <v>1384</v>
      </c>
      <c r="J317" s="12" t="s">
        <v>19</v>
      </c>
      <c r="K317" s="12" t="s">
        <v>75</v>
      </c>
      <c r="L317" s="24" t="s">
        <v>45</v>
      </c>
      <c r="M317" s="24"/>
      <c r="N317" s="24"/>
      <c r="O317" s="13" t="s">
        <v>109</v>
      </c>
      <c r="P317" s="73">
        <v>63.4</v>
      </c>
      <c r="Q317" s="73" t="s">
        <v>76</v>
      </c>
      <c r="R317" s="73"/>
      <c r="S317" s="73" t="s">
        <v>76</v>
      </c>
      <c r="T317" s="73"/>
      <c r="U317" s="73" t="s">
        <v>76</v>
      </c>
      <c r="V317" s="24"/>
      <c r="W317" s="51" t="s">
        <v>3684</v>
      </c>
      <c r="X317" s="17" t="s">
        <v>1509</v>
      </c>
      <c r="Y317" s="16">
        <v>8580802491</v>
      </c>
    </row>
    <row r="318" spans="1:25" ht="20.25" customHeight="1">
      <c r="A318" s="73">
        <v>315</v>
      </c>
      <c r="B318" s="14" t="s">
        <v>107</v>
      </c>
      <c r="C318" s="22" t="s">
        <v>1211</v>
      </c>
      <c r="D318" s="12"/>
      <c r="E318" s="22" t="s">
        <v>309</v>
      </c>
      <c r="F318" s="22" t="s">
        <v>263</v>
      </c>
      <c r="G318" s="22" t="s">
        <v>745</v>
      </c>
      <c r="H318" s="37" t="s">
        <v>1510</v>
      </c>
      <c r="I318" s="14" t="s">
        <v>1385</v>
      </c>
      <c r="J318" s="12" t="s">
        <v>19</v>
      </c>
      <c r="K318" s="12" t="s">
        <v>72</v>
      </c>
      <c r="L318" s="24" t="s">
        <v>45</v>
      </c>
      <c r="M318" s="24"/>
      <c r="N318" s="24"/>
      <c r="O318" s="13" t="s">
        <v>110</v>
      </c>
      <c r="P318" s="73">
        <v>81.2</v>
      </c>
      <c r="Q318" s="73" t="s">
        <v>76</v>
      </c>
      <c r="R318" s="73"/>
      <c r="S318" s="73" t="s">
        <v>76</v>
      </c>
      <c r="T318" s="73"/>
      <c r="U318" s="73" t="s">
        <v>76</v>
      </c>
      <c r="V318" s="24"/>
      <c r="W318" s="51" t="s">
        <v>3685</v>
      </c>
      <c r="X318" s="17" t="s">
        <v>1511</v>
      </c>
      <c r="Y318" s="16">
        <v>8626881741</v>
      </c>
    </row>
    <row r="319" spans="1:25" s="109" customFormat="1" ht="20.25" customHeight="1">
      <c r="A319" s="73">
        <v>316</v>
      </c>
      <c r="B319" s="107" t="s">
        <v>107</v>
      </c>
      <c r="C319" s="98" t="s">
        <v>625</v>
      </c>
      <c r="D319" s="102"/>
      <c r="E319" s="98" t="s">
        <v>97</v>
      </c>
      <c r="F319" s="98" t="s">
        <v>263</v>
      </c>
      <c r="G319" s="98" t="s">
        <v>1228</v>
      </c>
      <c r="H319" s="119" t="s">
        <v>550</v>
      </c>
      <c r="I319" s="107" t="s">
        <v>1386</v>
      </c>
      <c r="J319" s="102" t="s">
        <v>19</v>
      </c>
      <c r="K319" s="102" t="s">
        <v>72</v>
      </c>
      <c r="L319" s="104" t="s">
        <v>45</v>
      </c>
      <c r="M319" s="104"/>
      <c r="N319" s="104"/>
      <c r="O319" s="74" t="s">
        <v>81</v>
      </c>
      <c r="P319" s="15">
        <v>50</v>
      </c>
      <c r="Q319" s="15" t="s">
        <v>76</v>
      </c>
      <c r="R319" s="15"/>
      <c r="S319" s="15" t="s">
        <v>76</v>
      </c>
      <c r="T319" s="15"/>
      <c r="U319" s="15" t="s">
        <v>76</v>
      </c>
      <c r="V319" s="104"/>
      <c r="W319" s="112" t="s">
        <v>3686</v>
      </c>
      <c r="X319" s="105" t="s">
        <v>1512</v>
      </c>
      <c r="Y319" s="106">
        <v>7807211929</v>
      </c>
    </row>
    <row r="320" spans="1:25" ht="20.25" customHeight="1">
      <c r="A320" s="73">
        <v>317</v>
      </c>
      <c r="B320" s="14" t="s">
        <v>107</v>
      </c>
      <c r="C320" s="22" t="s">
        <v>1513</v>
      </c>
      <c r="D320" s="22"/>
      <c r="E320" s="22"/>
      <c r="F320" s="22" t="s">
        <v>206</v>
      </c>
      <c r="G320" s="22" t="s">
        <v>1514</v>
      </c>
      <c r="H320" s="37" t="s">
        <v>1515</v>
      </c>
      <c r="I320" s="14" t="s">
        <v>1387</v>
      </c>
      <c r="J320" s="12" t="s">
        <v>19</v>
      </c>
      <c r="K320" s="12" t="s">
        <v>74</v>
      </c>
      <c r="L320" s="24" t="s">
        <v>45</v>
      </c>
      <c r="M320" s="24"/>
      <c r="N320" s="24"/>
      <c r="O320" s="13" t="s">
        <v>110</v>
      </c>
      <c r="P320" s="73">
        <v>79</v>
      </c>
      <c r="Q320" s="73" t="s">
        <v>76</v>
      </c>
      <c r="R320" s="73"/>
      <c r="S320" s="73" t="s">
        <v>76</v>
      </c>
      <c r="T320" s="73"/>
      <c r="U320" s="73" t="s">
        <v>76</v>
      </c>
      <c r="V320" s="24"/>
      <c r="W320" s="51" t="s">
        <v>3687</v>
      </c>
      <c r="X320" s="17" t="s">
        <v>1516</v>
      </c>
      <c r="Y320" s="16">
        <v>8628079081</v>
      </c>
    </row>
    <row r="321" spans="1:25" ht="20.25" customHeight="1">
      <c r="A321" s="73">
        <v>318</v>
      </c>
      <c r="B321" s="14" t="s">
        <v>107</v>
      </c>
      <c r="C321" s="22" t="s">
        <v>406</v>
      </c>
      <c r="D321" s="22"/>
      <c r="E321" s="22"/>
      <c r="F321" s="22" t="s">
        <v>263</v>
      </c>
      <c r="G321" s="22" t="s">
        <v>1517</v>
      </c>
      <c r="H321" s="37" t="s">
        <v>1518</v>
      </c>
      <c r="I321" s="14" t="s">
        <v>1388</v>
      </c>
      <c r="J321" s="12" t="s">
        <v>19</v>
      </c>
      <c r="K321" s="12" t="s">
        <v>75</v>
      </c>
      <c r="L321" s="24" t="s">
        <v>45</v>
      </c>
      <c r="M321" s="24"/>
      <c r="N321" s="24"/>
      <c r="O321" s="13" t="s">
        <v>109</v>
      </c>
      <c r="P321" s="73">
        <v>56.8</v>
      </c>
      <c r="Q321" s="73" t="s">
        <v>76</v>
      </c>
      <c r="R321" s="73"/>
      <c r="S321" s="73" t="s">
        <v>76</v>
      </c>
      <c r="T321" s="73"/>
      <c r="U321" s="73" t="s">
        <v>76</v>
      </c>
      <c r="V321" s="24"/>
      <c r="W321" s="51" t="s">
        <v>3688</v>
      </c>
      <c r="X321" s="17" t="s">
        <v>1519</v>
      </c>
      <c r="Y321" s="16">
        <v>7876855008</v>
      </c>
    </row>
    <row r="322" spans="1:25" ht="20.25" customHeight="1">
      <c r="A322" s="73">
        <v>319</v>
      </c>
      <c r="B322" s="14" t="s">
        <v>107</v>
      </c>
      <c r="C322" s="22" t="s">
        <v>308</v>
      </c>
      <c r="D322" s="22"/>
      <c r="E322" s="22"/>
      <c r="F322" s="22" t="s">
        <v>263</v>
      </c>
      <c r="G322" s="22" t="s">
        <v>1520</v>
      </c>
      <c r="H322" s="37" t="s">
        <v>368</v>
      </c>
      <c r="I322" s="14" t="s">
        <v>1389</v>
      </c>
      <c r="J322" s="12" t="s">
        <v>14</v>
      </c>
      <c r="K322" s="12" t="s">
        <v>72</v>
      </c>
      <c r="L322" s="24" t="s">
        <v>45</v>
      </c>
      <c r="M322" s="24"/>
      <c r="N322" s="24"/>
      <c r="O322" s="13" t="s">
        <v>81</v>
      </c>
      <c r="P322" s="73">
        <v>54.4</v>
      </c>
      <c r="Q322" s="73" t="s">
        <v>76</v>
      </c>
      <c r="R322" s="73"/>
      <c r="S322" s="73" t="s">
        <v>76</v>
      </c>
      <c r="T322" s="73"/>
      <c r="U322" s="73" t="s">
        <v>76</v>
      </c>
      <c r="V322" s="24"/>
      <c r="W322" s="51" t="s">
        <v>3689</v>
      </c>
      <c r="X322" s="17" t="s">
        <v>1521</v>
      </c>
      <c r="Y322" s="16">
        <v>9015494908</v>
      </c>
    </row>
    <row r="323" spans="1:25" ht="20.25" customHeight="1">
      <c r="A323" s="73">
        <v>320</v>
      </c>
      <c r="B323" s="14" t="s">
        <v>107</v>
      </c>
      <c r="C323" s="22" t="s">
        <v>748</v>
      </c>
      <c r="D323" s="22"/>
      <c r="E323" s="22" t="s">
        <v>911</v>
      </c>
      <c r="F323" s="22" t="s">
        <v>263</v>
      </c>
      <c r="G323" s="22" t="s">
        <v>1522</v>
      </c>
      <c r="H323" s="37" t="s">
        <v>1523</v>
      </c>
      <c r="I323" s="14" t="s">
        <v>1390</v>
      </c>
      <c r="J323" s="12" t="s">
        <v>37</v>
      </c>
      <c r="K323" s="12" t="s">
        <v>72</v>
      </c>
      <c r="L323" s="24" t="s">
        <v>45</v>
      </c>
      <c r="M323" s="24"/>
      <c r="N323" s="24"/>
      <c r="O323" s="13" t="s">
        <v>109</v>
      </c>
      <c r="P323" s="73">
        <v>67</v>
      </c>
      <c r="Q323" s="73" t="s">
        <v>76</v>
      </c>
      <c r="R323" s="73"/>
      <c r="S323" s="73" t="s">
        <v>76</v>
      </c>
      <c r="T323" s="73"/>
      <c r="U323" s="73" t="s">
        <v>76</v>
      </c>
      <c r="V323" s="24"/>
      <c r="W323" s="51" t="s">
        <v>3690</v>
      </c>
      <c r="X323" s="17" t="s">
        <v>1524</v>
      </c>
      <c r="Y323" s="16">
        <v>7833846609</v>
      </c>
    </row>
    <row r="324" spans="1:25" ht="20.25" customHeight="1">
      <c r="A324" s="73">
        <v>321</v>
      </c>
      <c r="B324" s="14" t="s">
        <v>107</v>
      </c>
      <c r="C324" s="22" t="s">
        <v>1525</v>
      </c>
      <c r="D324" s="22"/>
      <c r="E324" s="22" t="s">
        <v>1345</v>
      </c>
      <c r="F324" s="22" t="s">
        <v>263</v>
      </c>
      <c r="G324" s="22" t="s">
        <v>1526</v>
      </c>
      <c r="H324" s="37" t="s">
        <v>1527</v>
      </c>
      <c r="I324" s="14" t="s">
        <v>1391</v>
      </c>
      <c r="J324" s="12" t="s">
        <v>15</v>
      </c>
      <c r="K324" s="12" t="s">
        <v>75</v>
      </c>
      <c r="L324" s="24" t="s">
        <v>45</v>
      </c>
      <c r="M324" s="24"/>
      <c r="N324" s="24"/>
      <c r="O324" s="13" t="s">
        <v>110</v>
      </c>
      <c r="P324" s="73">
        <v>53.6</v>
      </c>
      <c r="Q324" s="73" t="s">
        <v>76</v>
      </c>
      <c r="R324" s="73"/>
      <c r="S324" s="73" t="s">
        <v>76</v>
      </c>
      <c r="T324" s="73"/>
      <c r="U324" s="73" t="s">
        <v>76</v>
      </c>
      <c r="V324" s="24"/>
      <c r="W324" s="51" t="s">
        <v>3691</v>
      </c>
      <c r="X324" s="17" t="s">
        <v>1528</v>
      </c>
      <c r="Y324" s="16">
        <v>7999704171</v>
      </c>
    </row>
    <row r="325" spans="1:25" ht="20.25" customHeight="1">
      <c r="A325" s="73">
        <v>322</v>
      </c>
      <c r="B325" s="14" t="s">
        <v>107</v>
      </c>
      <c r="C325" s="42" t="s">
        <v>1529</v>
      </c>
      <c r="D325" s="42"/>
      <c r="E325" s="42" t="s">
        <v>239</v>
      </c>
      <c r="F325" s="42" t="s">
        <v>263</v>
      </c>
      <c r="G325" s="42" t="s">
        <v>1530</v>
      </c>
      <c r="H325" s="43" t="s">
        <v>1531</v>
      </c>
      <c r="I325" s="14" t="s">
        <v>1392</v>
      </c>
      <c r="J325" s="12" t="s">
        <v>19</v>
      </c>
      <c r="K325" s="12" t="s">
        <v>72</v>
      </c>
      <c r="L325" s="24" t="s">
        <v>45</v>
      </c>
      <c r="M325" s="24"/>
      <c r="N325" s="24"/>
      <c r="O325" s="13" t="s">
        <v>110</v>
      </c>
      <c r="P325" s="73">
        <v>57</v>
      </c>
      <c r="Q325" s="73" t="s">
        <v>76</v>
      </c>
      <c r="R325" s="73"/>
      <c r="S325" s="73" t="s">
        <v>76</v>
      </c>
      <c r="T325" s="73"/>
      <c r="U325" s="73" t="s">
        <v>76</v>
      </c>
      <c r="V325" s="24"/>
      <c r="W325" s="51" t="s">
        <v>3692</v>
      </c>
      <c r="X325" s="17">
        <v>976780239750</v>
      </c>
      <c r="Y325" s="16">
        <v>8894008639</v>
      </c>
    </row>
    <row r="326" spans="1:25" s="75" customFormat="1" ht="20.25" customHeight="1">
      <c r="A326" s="73">
        <v>323</v>
      </c>
      <c r="B326" s="14" t="s">
        <v>107</v>
      </c>
      <c r="C326" s="42" t="s">
        <v>1532</v>
      </c>
      <c r="D326" s="42"/>
      <c r="E326" s="42" t="s">
        <v>239</v>
      </c>
      <c r="F326" s="42" t="s">
        <v>263</v>
      </c>
      <c r="G326" s="42" t="s">
        <v>1533</v>
      </c>
      <c r="H326" s="43" t="s">
        <v>1534</v>
      </c>
      <c r="I326" s="14" t="s">
        <v>1393</v>
      </c>
      <c r="J326" s="12" t="s">
        <v>19</v>
      </c>
      <c r="K326" s="12" t="s">
        <v>72</v>
      </c>
      <c r="L326" s="24" t="s">
        <v>45</v>
      </c>
      <c r="M326" s="24"/>
      <c r="N326" s="24"/>
      <c r="O326" s="13" t="s">
        <v>109</v>
      </c>
      <c r="P326" s="73">
        <v>67</v>
      </c>
      <c r="Q326" s="73" t="s">
        <v>76</v>
      </c>
      <c r="R326" s="73"/>
      <c r="S326" s="73" t="s">
        <v>76</v>
      </c>
      <c r="T326" s="73"/>
      <c r="U326" s="73" t="s">
        <v>76</v>
      </c>
      <c r="V326" s="24"/>
      <c r="W326" s="54" t="s">
        <v>3693</v>
      </c>
      <c r="X326" s="17" t="s">
        <v>1535</v>
      </c>
      <c r="Y326" s="16">
        <v>7018502591</v>
      </c>
    </row>
    <row r="327" spans="1:25" ht="20.25" customHeight="1">
      <c r="A327" s="73">
        <v>324</v>
      </c>
      <c r="B327" s="14" t="s">
        <v>107</v>
      </c>
      <c r="C327" s="42" t="s">
        <v>708</v>
      </c>
      <c r="D327" s="42"/>
      <c r="E327" s="42" t="s">
        <v>802</v>
      </c>
      <c r="F327" s="42" t="s">
        <v>263</v>
      </c>
      <c r="G327" s="42" t="s">
        <v>1536</v>
      </c>
      <c r="H327" s="43" t="s">
        <v>1537</v>
      </c>
      <c r="I327" s="14" t="s">
        <v>1394</v>
      </c>
      <c r="J327" s="12" t="s">
        <v>19</v>
      </c>
      <c r="K327" s="12" t="s">
        <v>72</v>
      </c>
      <c r="L327" s="24" t="s">
        <v>45</v>
      </c>
      <c r="M327" s="24"/>
      <c r="N327" s="24"/>
      <c r="O327" s="13" t="s">
        <v>81</v>
      </c>
      <c r="P327" s="73">
        <v>62.7</v>
      </c>
      <c r="Q327" s="73" t="s">
        <v>76</v>
      </c>
      <c r="R327" s="73"/>
      <c r="S327" s="73" t="s">
        <v>76</v>
      </c>
      <c r="T327" s="73"/>
      <c r="U327" s="73" t="s">
        <v>76</v>
      </c>
      <c r="V327" s="24"/>
      <c r="W327" s="54" t="s">
        <v>3694</v>
      </c>
      <c r="X327" s="17" t="s">
        <v>1538</v>
      </c>
      <c r="Y327" s="16">
        <v>8219205524</v>
      </c>
    </row>
    <row r="328" spans="1:25" ht="20.25" customHeight="1">
      <c r="A328" s="73">
        <v>325</v>
      </c>
      <c r="B328" s="14" t="s">
        <v>107</v>
      </c>
      <c r="C328" s="42" t="s">
        <v>1097</v>
      </c>
      <c r="D328" s="42"/>
      <c r="E328" s="42" t="s">
        <v>313</v>
      </c>
      <c r="F328" s="42" t="s">
        <v>206</v>
      </c>
      <c r="G328" s="42" t="s">
        <v>1098</v>
      </c>
      <c r="H328" s="43" t="s">
        <v>1099</v>
      </c>
      <c r="I328" s="14" t="s">
        <v>1395</v>
      </c>
      <c r="J328" s="12" t="s">
        <v>19</v>
      </c>
      <c r="K328" s="12" t="s">
        <v>75</v>
      </c>
      <c r="L328" s="24" t="s">
        <v>45</v>
      </c>
      <c r="M328" s="24"/>
      <c r="N328" s="24"/>
      <c r="O328" s="86" t="s">
        <v>109</v>
      </c>
      <c r="P328" s="73">
        <v>76.2</v>
      </c>
      <c r="Q328" s="73" t="s">
        <v>76</v>
      </c>
      <c r="R328" s="73"/>
      <c r="S328" s="73" t="s">
        <v>76</v>
      </c>
      <c r="T328" s="73"/>
      <c r="U328" s="73" t="s">
        <v>76</v>
      </c>
      <c r="V328" s="24"/>
      <c r="W328" s="54" t="s">
        <v>3695</v>
      </c>
      <c r="X328" s="17" t="s">
        <v>1100</v>
      </c>
      <c r="Y328" s="16">
        <v>8580406092</v>
      </c>
    </row>
    <row r="329" spans="1:25" ht="20.25" customHeight="1">
      <c r="A329" s="73">
        <v>326</v>
      </c>
      <c r="B329" s="14" t="s">
        <v>107</v>
      </c>
      <c r="C329" s="42" t="s">
        <v>1539</v>
      </c>
      <c r="D329" s="42" t="s">
        <v>97</v>
      </c>
      <c r="E329" s="42" t="s">
        <v>1540</v>
      </c>
      <c r="F329" s="42" t="s">
        <v>263</v>
      </c>
      <c r="G329" s="42" t="s">
        <v>1541</v>
      </c>
      <c r="H329" s="43" t="s">
        <v>1542</v>
      </c>
      <c r="I329" s="14" t="s">
        <v>1396</v>
      </c>
      <c r="J329" s="12" t="s">
        <v>37</v>
      </c>
      <c r="K329" s="12" t="s">
        <v>72</v>
      </c>
      <c r="L329" s="24" t="s">
        <v>45</v>
      </c>
      <c r="M329" s="24"/>
      <c r="N329" s="24"/>
      <c r="O329" s="13" t="s">
        <v>81</v>
      </c>
      <c r="P329" s="73">
        <v>71</v>
      </c>
      <c r="Q329" s="73" t="s">
        <v>76</v>
      </c>
      <c r="R329" s="73"/>
      <c r="S329" s="73" t="s">
        <v>76</v>
      </c>
      <c r="T329" s="73"/>
      <c r="U329" s="73" t="s">
        <v>76</v>
      </c>
      <c r="V329" s="24"/>
      <c r="W329" s="54" t="s">
        <v>3696</v>
      </c>
      <c r="X329" s="17" t="s">
        <v>1543</v>
      </c>
      <c r="Y329" s="16">
        <v>7007153496</v>
      </c>
    </row>
    <row r="330" spans="1:25" ht="20.25" customHeight="1">
      <c r="A330" s="73">
        <v>327</v>
      </c>
      <c r="B330" s="14" t="s">
        <v>107</v>
      </c>
      <c r="C330" s="42" t="s">
        <v>1544</v>
      </c>
      <c r="D330" s="42"/>
      <c r="E330" s="42" t="s">
        <v>98</v>
      </c>
      <c r="F330" s="42" t="s">
        <v>206</v>
      </c>
      <c r="G330" s="42" t="s">
        <v>1545</v>
      </c>
      <c r="H330" s="43" t="s">
        <v>1546</v>
      </c>
      <c r="I330" s="14" t="s">
        <v>1397</v>
      </c>
      <c r="J330" s="12" t="s">
        <v>37</v>
      </c>
      <c r="K330" s="12" t="s">
        <v>72</v>
      </c>
      <c r="L330" s="24" t="s">
        <v>45</v>
      </c>
      <c r="M330" s="24"/>
      <c r="N330" s="24"/>
      <c r="O330" s="13" t="s">
        <v>81</v>
      </c>
      <c r="P330" s="73">
        <v>63.4</v>
      </c>
      <c r="Q330" s="73" t="s">
        <v>76</v>
      </c>
      <c r="R330" s="73"/>
      <c r="S330" s="73" t="s">
        <v>76</v>
      </c>
      <c r="T330" s="73"/>
      <c r="U330" s="73" t="s">
        <v>76</v>
      </c>
      <c r="V330" s="24"/>
      <c r="W330" s="54" t="s">
        <v>3697</v>
      </c>
      <c r="X330" s="17" t="s">
        <v>1547</v>
      </c>
      <c r="Y330" s="16">
        <v>9882574536</v>
      </c>
    </row>
    <row r="331" spans="1:25" ht="20.25" customHeight="1">
      <c r="A331" s="73">
        <v>328</v>
      </c>
      <c r="B331" s="14" t="s">
        <v>107</v>
      </c>
      <c r="C331" s="42" t="s">
        <v>1548</v>
      </c>
      <c r="D331" s="42"/>
      <c r="E331" s="42"/>
      <c r="F331" s="42" t="s">
        <v>263</v>
      </c>
      <c r="G331" s="42" t="s">
        <v>1549</v>
      </c>
      <c r="H331" s="43" t="s">
        <v>105</v>
      </c>
      <c r="I331" s="14" t="s">
        <v>1398</v>
      </c>
      <c r="J331" s="12" t="s">
        <v>37</v>
      </c>
      <c r="K331" s="12" t="s">
        <v>72</v>
      </c>
      <c r="L331" s="24" t="s">
        <v>45</v>
      </c>
      <c r="M331" s="24"/>
      <c r="N331" s="24"/>
      <c r="O331" s="13" t="s">
        <v>81</v>
      </c>
      <c r="P331" s="73">
        <v>60.8</v>
      </c>
      <c r="Q331" s="73" t="s">
        <v>76</v>
      </c>
      <c r="R331" s="73"/>
      <c r="S331" s="73" t="s">
        <v>76</v>
      </c>
      <c r="T331" s="73"/>
      <c r="U331" s="73" t="s">
        <v>76</v>
      </c>
      <c r="V331" s="24"/>
      <c r="W331" s="54" t="s">
        <v>3698</v>
      </c>
      <c r="X331" s="17" t="s">
        <v>1550</v>
      </c>
      <c r="Y331" s="16">
        <v>8580839085</v>
      </c>
    </row>
    <row r="332" spans="1:25" ht="20.25" customHeight="1">
      <c r="A332" s="73">
        <v>329</v>
      </c>
      <c r="B332" s="14" t="s">
        <v>107</v>
      </c>
      <c r="C332" s="42" t="s">
        <v>1551</v>
      </c>
      <c r="D332" s="42"/>
      <c r="E332" s="42"/>
      <c r="F332" s="42" t="s">
        <v>263</v>
      </c>
      <c r="G332" s="42" t="s">
        <v>1552</v>
      </c>
      <c r="H332" s="43" t="s">
        <v>1553</v>
      </c>
      <c r="I332" s="14" t="s">
        <v>1399</v>
      </c>
      <c r="J332" s="12" t="s">
        <v>19</v>
      </c>
      <c r="K332" s="12" t="s">
        <v>72</v>
      </c>
      <c r="L332" s="24" t="s">
        <v>45</v>
      </c>
      <c r="M332" s="24"/>
      <c r="N332" s="24"/>
      <c r="O332" s="13" t="s">
        <v>109</v>
      </c>
      <c r="P332" s="73">
        <v>61.2</v>
      </c>
      <c r="Q332" s="73" t="s">
        <v>76</v>
      </c>
      <c r="R332" s="73"/>
      <c r="S332" s="73" t="s">
        <v>76</v>
      </c>
      <c r="T332" s="73"/>
      <c r="U332" s="73" t="s">
        <v>76</v>
      </c>
      <c r="V332" s="24"/>
      <c r="W332" s="54" t="s">
        <v>3699</v>
      </c>
      <c r="X332" s="17" t="s">
        <v>1554</v>
      </c>
      <c r="Y332" s="16">
        <v>7018029112</v>
      </c>
    </row>
    <row r="333" spans="1:25" ht="20.25" customHeight="1">
      <c r="A333" s="73">
        <v>330</v>
      </c>
      <c r="B333" s="14" t="s">
        <v>107</v>
      </c>
      <c r="C333" s="44" t="s">
        <v>1555</v>
      </c>
      <c r="D333" s="44"/>
      <c r="E333" s="44" t="s">
        <v>330</v>
      </c>
      <c r="F333" s="44" t="s">
        <v>206</v>
      </c>
      <c r="G333" s="44" t="s">
        <v>1089</v>
      </c>
      <c r="H333" s="44" t="s">
        <v>1556</v>
      </c>
      <c r="I333" s="14" t="s">
        <v>1400</v>
      </c>
      <c r="J333" s="12" t="s">
        <v>37</v>
      </c>
      <c r="K333" s="12" t="s">
        <v>74</v>
      </c>
      <c r="L333" s="24" t="s">
        <v>45</v>
      </c>
      <c r="M333" s="24"/>
      <c r="N333" s="24"/>
      <c r="O333" s="13" t="s">
        <v>81</v>
      </c>
      <c r="P333" s="73">
        <v>62</v>
      </c>
      <c r="Q333" s="73" t="s">
        <v>76</v>
      </c>
      <c r="R333" s="73"/>
      <c r="S333" s="73" t="s">
        <v>76</v>
      </c>
      <c r="T333" s="73"/>
      <c r="U333" s="73" t="s">
        <v>76</v>
      </c>
      <c r="V333" s="24"/>
      <c r="W333" s="54" t="s">
        <v>3700</v>
      </c>
      <c r="X333" s="17" t="s">
        <v>1557</v>
      </c>
      <c r="Y333" s="16">
        <v>9882155077</v>
      </c>
    </row>
    <row r="334" spans="1:25" ht="20.25" customHeight="1">
      <c r="A334" s="73">
        <v>331</v>
      </c>
      <c r="B334" s="14" t="s">
        <v>107</v>
      </c>
      <c r="C334" s="44" t="s">
        <v>411</v>
      </c>
      <c r="D334" s="44"/>
      <c r="E334" s="44"/>
      <c r="F334" s="44" t="s">
        <v>206</v>
      </c>
      <c r="G334" s="44" t="s">
        <v>1089</v>
      </c>
      <c r="H334" s="44" t="s">
        <v>696</v>
      </c>
      <c r="I334" s="14" t="s">
        <v>1401</v>
      </c>
      <c r="J334" s="12" t="s">
        <v>19</v>
      </c>
      <c r="K334" s="12" t="s">
        <v>72</v>
      </c>
      <c r="L334" s="24" t="s">
        <v>45</v>
      </c>
      <c r="M334" s="24"/>
      <c r="N334" s="24"/>
      <c r="O334" s="13" t="s">
        <v>78</v>
      </c>
      <c r="P334" s="73">
        <v>77</v>
      </c>
      <c r="Q334" s="73" t="s">
        <v>76</v>
      </c>
      <c r="R334" s="73"/>
      <c r="S334" s="73" t="s">
        <v>76</v>
      </c>
      <c r="T334" s="73"/>
      <c r="U334" s="73" t="s">
        <v>76</v>
      </c>
      <c r="V334" s="24"/>
      <c r="W334" s="54" t="s">
        <v>3701</v>
      </c>
      <c r="X334" s="17" t="s">
        <v>1558</v>
      </c>
      <c r="Y334" s="16">
        <v>9817077461</v>
      </c>
    </row>
    <row r="335" spans="1:25" ht="20.25" customHeight="1">
      <c r="A335" s="73">
        <v>332</v>
      </c>
      <c r="B335" s="14" t="s">
        <v>107</v>
      </c>
      <c r="C335" s="44" t="s">
        <v>1559</v>
      </c>
      <c r="D335" s="44"/>
      <c r="E335" s="44" t="s">
        <v>1560</v>
      </c>
      <c r="F335" s="44" t="s">
        <v>263</v>
      </c>
      <c r="G335" s="44" t="s">
        <v>1561</v>
      </c>
      <c r="H335" s="44" t="s">
        <v>1562</v>
      </c>
      <c r="I335" s="14" t="s">
        <v>1402</v>
      </c>
      <c r="J335" s="12" t="s">
        <v>14</v>
      </c>
      <c r="K335" s="12" t="s">
        <v>72</v>
      </c>
      <c r="L335" s="24" t="s">
        <v>45</v>
      </c>
      <c r="M335" s="24"/>
      <c r="N335" s="24"/>
      <c r="O335" s="13" t="s">
        <v>109</v>
      </c>
      <c r="P335" s="73">
        <v>71.400000000000006</v>
      </c>
      <c r="Q335" s="73" t="s">
        <v>76</v>
      </c>
      <c r="R335" s="73"/>
      <c r="S335" s="73" t="s">
        <v>76</v>
      </c>
      <c r="T335" s="73"/>
      <c r="U335" s="73" t="s">
        <v>76</v>
      </c>
      <c r="V335" s="24"/>
      <c r="W335" s="54" t="s">
        <v>3702</v>
      </c>
      <c r="X335" s="17" t="s">
        <v>1563</v>
      </c>
      <c r="Y335" s="16"/>
    </row>
    <row r="336" spans="1:25" ht="20.25" customHeight="1">
      <c r="A336" s="73">
        <v>333</v>
      </c>
      <c r="B336" s="14" t="s">
        <v>107</v>
      </c>
      <c r="C336" s="44" t="s">
        <v>1564</v>
      </c>
      <c r="D336" s="44"/>
      <c r="E336" s="44" t="s">
        <v>494</v>
      </c>
      <c r="F336" s="44" t="s">
        <v>263</v>
      </c>
      <c r="G336" s="44" t="s">
        <v>1565</v>
      </c>
      <c r="H336" s="44" t="s">
        <v>1566</v>
      </c>
      <c r="I336" s="14" t="s">
        <v>1403</v>
      </c>
      <c r="J336" s="12" t="s">
        <v>37</v>
      </c>
      <c r="K336" s="12" t="s">
        <v>74</v>
      </c>
      <c r="L336" s="24" t="s">
        <v>45</v>
      </c>
      <c r="M336" s="24"/>
      <c r="N336" s="24"/>
      <c r="O336" s="13" t="s">
        <v>81</v>
      </c>
      <c r="P336" s="73">
        <v>59</v>
      </c>
      <c r="Q336" s="73" t="s">
        <v>76</v>
      </c>
      <c r="R336" s="73"/>
      <c r="S336" s="73" t="s">
        <v>76</v>
      </c>
      <c r="T336" s="73"/>
      <c r="U336" s="73" t="s">
        <v>76</v>
      </c>
      <c r="V336" s="24"/>
      <c r="W336" s="54" t="s">
        <v>3703</v>
      </c>
      <c r="X336" s="17" t="s">
        <v>1567</v>
      </c>
      <c r="Y336" s="16">
        <v>9519778547</v>
      </c>
    </row>
    <row r="337" spans="1:25" ht="20.25" customHeight="1">
      <c r="A337" s="73">
        <v>334</v>
      </c>
      <c r="B337" s="14" t="s">
        <v>107</v>
      </c>
      <c r="C337" s="12" t="s">
        <v>1568</v>
      </c>
      <c r="D337" s="12"/>
      <c r="E337" s="12" t="s">
        <v>1569</v>
      </c>
      <c r="F337" s="12" t="s">
        <v>263</v>
      </c>
      <c r="G337" s="12" t="s">
        <v>1570</v>
      </c>
      <c r="H337" s="12" t="s">
        <v>1571</v>
      </c>
      <c r="I337" s="14" t="s">
        <v>1404</v>
      </c>
      <c r="J337" s="12" t="s">
        <v>32</v>
      </c>
      <c r="K337" s="12" t="s">
        <v>74</v>
      </c>
      <c r="L337" s="24" t="s">
        <v>45</v>
      </c>
      <c r="M337" s="24"/>
      <c r="N337" s="24"/>
      <c r="O337" s="13" t="s">
        <v>81</v>
      </c>
      <c r="P337" s="73">
        <v>63</v>
      </c>
      <c r="Q337" s="73" t="s">
        <v>76</v>
      </c>
      <c r="R337" s="73"/>
      <c r="S337" s="73" t="s">
        <v>76</v>
      </c>
      <c r="T337" s="73"/>
      <c r="U337" s="73" t="s">
        <v>76</v>
      </c>
      <c r="V337" s="24"/>
      <c r="W337" s="54" t="s">
        <v>3704</v>
      </c>
      <c r="X337" s="17" t="s">
        <v>1572</v>
      </c>
      <c r="Y337" s="16">
        <v>9214597248</v>
      </c>
    </row>
    <row r="338" spans="1:25" ht="20.25" customHeight="1">
      <c r="A338" s="73">
        <v>335</v>
      </c>
      <c r="B338" s="14" t="s">
        <v>107</v>
      </c>
      <c r="C338" s="12" t="s">
        <v>220</v>
      </c>
      <c r="D338" s="12"/>
      <c r="E338" s="12" t="s">
        <v>309</v>
      </c>
      <c r="F338" s="12" t="s">
        <v>263</v>
      </c>
      <c r="G338" s="12" t="s">
        <v>1573</v>
      </c>
      <c r="H338" s="12" t="s">
        <v>1574</v>
      </c>
      <c r="I338" s="14" t="s">
        <v>1405</v>
      </c>
      <c r="J338" s="12" t="s">
        <v>38</v>
      </c>
      <c r="K338" s="12" t="s">
        <v>72</v>
      </c>
      <c r="L338" s="24" t="s">
        <v>45</v>
      </c>
      <c r="M338" s="24"/>
      <c r="N338" s="24"/>
      <c r="O338" s="13" t="s">
        <v>81</v>
      </c>
      <c r="P338" s="73">
        <v>79</v>
      </c>
      <c r="Q338" s="73" t="s">
        <v>76</v>
      </c>
      <c r="R338" s="73"/>
      <c r="S338" s="73" t="s">
        <v>76</v>
      </c>
      <c r="T338" s="73"/>
      <c r="U338" s="73" t="s">
        <v>76</v>
      </c>
      <c r="V338" s="24"/>
      <c r="W338" s="54" t="s">
        <v>3705</v>
      </c>
      <c r="X338" s="17" t="s">
        <v>1575</v>
      </c>
      <c r="Y338" s="17">
        <v>6396329827</v>
      </c>
    </row>
    <row r="339" spans="1:25" ht="20.25" customHeight="1">
      <c r="A339" s="73">
        <v>336</v>
      </c>
      <c r="B339" s="14" t="s">
        <v>107</v>
      </c>
      <c r="C339" s="12" t="s">
        <v>1576</v>
      </c>
      <c r="D339" s="12"/>
      <c r="E339" s="12" t="s">
        <v>433</v>
      </c>
      <c r="F339" s="12" t="s">
        <v>206</v>
      </c>
      <c r="G339" s="12" t="s">
        <v>498</v>
      </c>
      <c r="H339" s="12" t="s">
        <v>1002</v>
      </c>
      <c r="I339" s="14" t="s">
        <v>1406</v>
      </c>
      <c r="J339" s="12" t="s">
        <v>19</v>
      </c>
      <c r="K339" s="12" t="s">
        <v>72</v>
      </c>
      <c r="L339" s="24" t="s">
        <v>45</v>
      </c>
      <c r="M339" s="24"/>
      <c r="N339" s="24"/>
      <c r="O339" s="13" t="s">
        <v>81</v>
      </c>
      <c r="P339" s="73">
        <v>70.8</v>
      </c>
      <c r="Q339" s="73" t="s">
        <v>76</v>
      </c>
      <c r="R339" s="73"/>
      <c r="S339" s="73" t="s">
        <v>76</v>
      </c>
      <c r="T339" s="73"/>
      <c r="U339" s="73" t="s">
        <v>76</v>
      </c>
      <c r="V339" s="24"/>
      <c r="W339" s="54" t="s">
        <v>3706</v>
      </c>
      <c r="X339" s="17" t="s">
        <v>1577</v>
      </c>
      <c r="Y339" s="16">
        <v>7018544612</v>
      </c>
    </row>
    <row r="340" spans="1:25" ht="20.25" customHeight="1">
      <c r="A340" s="73">
        <v>337</v>
      </c>
      <c r="B340" s="14" t="s">
        <v>107</v>
      </c>
      <c r="C340" s="12" t="s">
        <v>810</v>
      </c>
      <c r="D340" s="12"/>
      <c r="E340" s="12" t="s">
        <v>616</v>
      </c>
      <c r="F340" s="12" t="s">
        <v>206</v>
      </c>
      <c r="G340" s="12" t="s">
        <v>1578</v>
      </c>
      <c r="H340" s="12" t="s">
        <v>918</v>
      </c>
      <c r="I340" s="14" t="s">
        <v>1407</v>
      </c>
      <c r="J340" s="12" t="s">
        <v>19</v>
      </c>
      <c r="K340" s="12" t="s">
        <v>72</v>
      </c>
      <c r="L340" s="24" t="s">
        <v>45</v>
      </c>
      <c r="M340" s="24"/>
      <c r="N340" s="24"/>
      <c r="O340" s="13" t="s">
        <v>81</v>
      </c>
      <c r="P340" s="73">
        <f>359/5</f>
        <v>71.8</v>
      </c>
      <c r="Q340" s="73" t="s">
        <v>76</v>
      </c>
      <c r="R340" s="73"/>
      <c r="S340" s="73" t="s">
        <v>76</v>
      </c>
      <c r="T340" s="73"/>
      <c r="U340" s="73" t="s">
        <v>76</v>
      </c>
      <c r="V340" s="24"/>
      <c r="W340" s="54" t="s">
        <v>3707</v>
      </c>
      <c r="X340" s="17" t="s">
        <v>1579</v>
      </c>
      <c r="Y340" s="16">
        <v>9015453702</v>
      </c>
    </row>
    <row r="341" spans="1:25" s="19" customFormat="1" ht="20.25" customHeight="1">
      <c r="A341" s="73">
        <v>338</v>
      </c>
      <c r="B341" s="14" t="s">
        <v>107</v>
      </c>
      <c r="C341" s="12" t="s">
        <v>1544</v>
      </c>
      <c r="D341" s="12"/>
      <c r="E341" s="12" t="s">
        <v>433</v>
      </c>
      <c r="F341" s="12" t="s">
        <v>206</v>
      </c>
      <c r="G341" s="12" t="s">
        <v>1580</v>
      </c>
      <c r="H341" s="12" t="s">
        <v>562</v>
      </c>
      <c r="I341" s="14" t="s">
        <v>1408</v>
      </c>
      <c r="J341" s="12" t="s">
        <v>14</v>
      </c>
      <c r="K341" s="12" t="s">
        <v>73</v>
      </c>
      <c r="L341" s="24" t="s">
        <v>45</v>
      </c>
      <c r="M341" s="24"/>
      <c r="N341" s="24"/>
      <c r="O341" s="13" t="s">
        <v>109</v>
      </c>
      <c r="P341" s="73">
        <f>404/5</f>
        <v>80.8</v>
      </c>
      <c r="Q341" s="73" t="s">
        <v>76</v>
      </c>
      <c r="R341" s="73"/>
      <c r="S341" s="73" t="s">
        <v>76</v>
      </c>
      <c r="T341" s="73"/>
      <c r="U341" s="73" t="s">
        <v>76</v>
      </c>
      <c r="V341" s="24"/>
      <c r="W341" s="54" t="s">
        <v>3708</v>
      </c>
      <c r="X341" s="17" t="s">
        <v>1581</v>
      </c>
      <c r="Y341" s="16">
        <v>8351086325</v>
      </c>
    </row>
    <row r="342" spans="1:25" s="19" customFormat="1" ht="20.25" customHeight="1">
      <c r="A342" s="73">
        <v>339</v>
      </c>
      <c r="B342" s="14" t="s">
        <v>107</v>
      </c>
      <c r="C342" s="12" t="s">
        <v>1582</v>
      </c>
      <c r="D342" s="12"/>
      <c r="E342" s="12" t="s">
        <v>1454</v>
      </c>
      <c r="F342" s="12" t="s">
        <v>206</v>
      </c>
      <c r="G342" s="12" t="s">
        <v>1583</v>
      </c>
      <c r="H342" s="12" t="s">
        <v>1584</v>
      </c>
      <c r="I342" s="14" t="s">
        <v>1409</v>
      </c>
      <c r="J342" s="12" t="s">
        <v>37</v>
      </c>
      <c r="K342" s="12" t="s">
        <v>72</v>
      </c>
      <c r="L342" s="24" t="s">
        <v>45</v>
      </c>
      <c r="M342" s="24"/>
      <c r="N342" s="24"/>
      <c r="O342" s="13" t="s">
        <v>81</v>
      </c>
      <c r="P342" s="73">
        <v>69.400000000000006</v>
      </c>
      <c r="Q342" s="73" t="s">
        <v>76</v>
      </c>
      <c r="R342" s="73"/>
      <c r="S342" s="73" t="s">
        <v>76</v>
      </c>
      <c r="T342" s="73"/>
      <c r="U342" s="73" t="s">
        <v>76</v>
      </c>
      <c r="V342" s="24"/>
      <c r="W342" s="54" t="s">
        <v>3709</v>
      </c>
      <c r="X342" s="17" t="s">
        <v>1585</v>
      </c>
      <c r="Y342" s="16">
        <v>8960759936</v>
      </c>
    </row>
    <row r="343" spans="1:25" s="75" customFormat="1" ht="20.25" customHeight="1">
      <c r="A343" s="73">
        <v>340</v>
      </c>
      <c r="B343" s="14" t="s">
        <v>107</v>
      </c>
      <c r="C343" s="12" t="s">
        <v>1586</v>
      </c>
      <c r="D343" s="12"/>
      <c r="E343" s="12" t="s">
        <v>98</v>
      </c>
      <c r="F343" s="12" t="s">
        <v>206</v>
      </c>
      <c r="G343" s="12" t="s">
        <v>1587</v>
      </c>
      <c r="H343" s="12" t="s">
        <v>1588</v>
      </c>
      <c r="I343" s="14" t="s">
        <v>1410</v>
      </c>
      <c r="J343" s="12" t="s">
        <v>19</v>
      </c>
      <c r="K343" s="12" t="s">
        <v>72</v>
      </c>
      <c r="L343" s="24" t="s">
        <v>45</v>
      </c>
      <c r="M343" s="73"/>
      <c r="N343" s="73"/>
      <c r="O343" s="13" t="s">
        <v>110</v>
      </c>
      <c r="P343" s="73">
        <v>60.4</v>
      </c>
      <c r="Q343" s="73" t="s">
        <v>76</v>
      </c>
      <c r="R343" s="73"/>
      <c r="S343" s="73" t="s">
        <v>76</v>
      </c>
      <c r="T343" s="73"/>
      <c r="U343" s="73" t="s">
        <v>76</v>
      </c>
      <c r="V343" s="73"/>
      <c r="W343" s="54" t="s">
        <v>3710</v>
      </c>
      <c r="X343" s="17" t="s">
        <v>1589</v>
      </c>
      <c r="Y343" s="16">
        <v>7807195206</v>
      </c>
    </row>
    <row r="344" spans="1:25" s="19" customFormat="1" ht="20.25" customHeight="1">
      <c r="A344" s="73">
        <v>341</v>
      </c>
      <c r="B344" s="14" t="s">
        <v>107</v>
      </c>
      <c r="C344" s="12" t="s">
        <v>1590</v>
      </c>
      <c r="D344" s="12"/>
      <c r="E344" s="12" t="s">
        <v>97</v>
      </c>
      <c r="F344" s="12" t="s">
        <v>263</v>
      </c>
      <c r="G344" s="12" t="s">
        <v>1127</v>
      </c>
      <c r="H344" s="12" t="s">
        <v>541</v>
      </c>
      <c r="I344" s="14" t="s">
        <v>1411</v>
      </c>
      <c r="J344" s="12" t="s">
        <v>19</v>
      </c>
      <c r="K344" s="12" t="s">
        <v>72</v>
      </c>
      <c r="L344" s="24" t="s">
        <v>45</v>
      </c>
      <c r="M344" s="73"/>
      <c r="N344" s="73"/>
      <c r="O344" s="13" t="s">
        <v>109</v>
      </c>
      <c r="P344" s="73">
        <v>62</v>
      </c>
      <c r="Q344" s="73" t="s">
        <v>76</v>
      </c>
      <c r="R344" s="73"/>
      <c r="S344" s="73" t="s">
        <v>76</v>
      </c>
      <c r="T344" s="73"/>
      <c r="U344" s="73" t="s">
        <v>76</v>
      </c>
      <c r="V344" s="73"/>
      <c r="W344" s="54" t="s">
        <v>3711</v>
      </c>
      <c r="X344" s="17" t="s">
        <v>1591</v>
      </c>
      <c r="Y344" s="16">
        <v>7018104434</v>
      </c>
    </row>
    <row r="345" spans="1:25" s="75" customFormat="1" ht="20.25" customHeight="1">
      <c r="A345" s="73">
        <v>342</v>
      </c>
      <c r="B345" s="14" t="s">
        <v>107</v>
      </c>
      <c r="C345" s="12" t="s">
        <v>413</v>
      </c>
      <c r="D345" s="12"/>
      <c r="E345" s="12" t="s">
        <v>330</v>
      </c>
      <c r="F345" s="12" t="s">
        <v>263</v>
      </c>
      <c r="G345" s="12" t="s">
        <v>855</v>
      </c>
      <c r="H345" s="12" t="s">
        <v>1111</v>
      </c>
      <c r="I345" s="14" t="s">
        <v>1412</v>
      </c>
      <c r="J345" s="12" t="s">
        <v>19</v>
      </c>
      <c r="K345" s="12" t="s">
        <v>75</v>
      </c>
      <c r="L345" s="24" t="s">
        <v>45</v>
      </c>
      <c r="M345" s="73"/>
      <c r="N345" s="73"/>
      <c r="O345" s="13" t="s">
        <v>81</v>
      </c>
      <c r="P345" s="73">
        <v>67.2</v>
      </c>
      <c r="Q345" s="73" t="s">
        <v>76</v>
      </c>
      <c r="R345" s="73"/>
      <c r="S345" s="73" t="s">
        <v>76</v>
      </c>
      <c r="T345" s="73"/>
      <c r="U345" s="73" t="s">
        <v>76</v>
      </c>
      <c r="V345" s="73"/>
      <c r="W345" s="54" t="s">
        <v>3712</v>
      </c>
      <c r="X345" s="17" t="s">
        <v>1592</v>
      </c>
      <c r="Y345" s="16">
        <v>6230356062</v>
      </c>
    </row>
    <row r="346" spans="1:25" s="75" customFormat="1" ht="20.25" customHeight="1">
      <c r="A346" s="73">
        <v>343</v>
      </c>
      <c r="B346" s="14" t="s">
        <v>107</v>
      </c>
      <c r="C346" s="12" t="s">
        <v>1593</v>
      </c>
      <c r="D346" s="12"/>
      <c r="E346" s="12" t="s">
        <v>433</v>
      </c>
      <c r="F346" s="12" t="s">
        <v>206</v>
      </c>
      <c r="G346" s="12" t="s">
        <v>1594</v>
      </c>
      <c r="H346" s="12" t="s">
        <v>1595</v>
      </c>
      <c r="I346" s="14" t="s">
        <v>1413</v>
      </c>
      <c r="J346" s="12" t="s">
        <v>14</v>
      </c>
      <c r="K346" s="12" t="s">
        <v>72</v>
      </c>
      <c r="L346" s="24" t="s">
        <v>45</v>
      </c>
      <c r="M346" s="73"/>
      <c r="N346" s="73"/>
      <c r="O346" s="13" t="s">
        <v>110</v>
      </c>
      <c r="P346" s="73">
        <f>311/5</f>
        <v>62.2</v>
      </c>
      <c r="Q346" s="73" t="s">
        <v>76</v>
      </c>
      <c r="R346" s="73"/>
      <c r="S346" s="73" t="s">
        <v>76</v>
      </c>
      <c r="T346" s="73"/>
      <c r="U346" s="73" t="s">
        <v>76</v>
      </c>
      <c r="V346" s="73"/>
      <c r="W346" s="54" t="s">
        <v>3713</v>
      </c>
      <c r="X346" s="17" t="s">
        <v>1596</v>
      </c>
      <c r="Y346" s="16">
        <v>8894633201</v>
      </c>
    </row>
    <row r="347" spans="1:25" ht="20.25" customHeight="1">
      <c r="A347" s="73">
        <v>344</v>
      </c>
      <c r="B347" s="14" t="s">
        <v>107</v>
      </c>
      <c r="C347" s="45" t="s">
        <v>1597</v>
      </c>
      <c r="E347" s="45" t="s">
        <v>239</v>
      </c>
      <c r="F347" s="45" t="s">
        <v>263</v>
      </c>
      <c r="G347" s="45" t="s">
        <v>1598</v>
      </c>
      <c r="H347" s="45" t="s">
        <v>1599</v>
      </c>
      <c r="I347" s="14" t="s">
        <v>1414</v>
      </c>
      <c r="J347" s="45" t="s">
        <v>19</v>
      </c>
      <c r="K347" s="45" t="s">
        <v>72</v>
      </c>
      <c r="L347" s="24" t="s">
        <v>45</v>
      </c>
      <c r="M347" s="16"/>
      <c r="N347" s="16"/>
      <c r="O347" s="13" t="s">
        <v>109</v>
      </c>
      <c r="P347" s="73">
        <v>72</v>
      </c>
      <c r="Q347" s="73" t="s">
        <v>76</v>
      </c>
      <c r="R347" s="23"/>
      <c r="S347" s="73" t="s">
        <v>76</v>
      </c>
      <c r="T347" s="23"/>
      <c r="U347" s="73" t="s">
        <v>76</v>
      </c>
      <c r="V347" s="16"/>
      <c r="W347" s="54" t="s">
        <v>3714</v>
      </c>
      <c r="X347" s="17" t="s">
        <v>1600</v>
      </c>
      <c r="Y347" s="16">
        <v>8580579413</v>
      </c>
    </row>
    <row r="348" spans="1:25" s="75" customFormat="1" ht="20.25" customHeight="1">
      <c r="A348" s="73">
        <v>345</v>
      </c>
      <c r="B348" s="14" t="s">
        <v>107</v>
      </c>
      <c r="C348" s="12" t="s">
        <v>429</v>
      </c>
      <c r="D348" s="12"/>
      <c r="E348" s="12" t="s">
        <v>239</v>
      </c>
      <c r="F348" s="12" t="s">
        <v>263</v>
      </c>
      <c r="G348" s="12" t="s">
        <v>1601</v>
      </c>
      <c r="H348" s="12" t="s">
        <v>1602</v>
      </c>
      <c r="I348" s="14" t="s">
        <v>1415</v>
      </c>
      <c r="J348" s="12" t="s">
        <v>19</v>
      </c>
      <c r="K348" s="12" t="s">
        <v>72</v>
      </c>
      <c r="L348" s="24" t="s">
        <v>45</v>
      </c>
      <c r="M348" s="73"/>
      <c r="N348" s="73"/>
      <c r="O348" s="13" t="s">
        <v>110</v>
      </c>
      <c r="P348" s="73">
        <v>61.2</v>
      </c>
      <c r="Q348" s="73" t="s">
        <v>76</v>
      </c>
      <c r="R348" s="73"/>
      <c r="S348" s="73" t="s">
        <v>76</v>
      </c>
      <c r="T348" s="73"/>
      <c r="U348" s="73" t="s">
        <v>76</v>
      </c>
      <c r="V348" s="73"/>
      <c r="W348" s="54" t="s">
        <v>3715</v>
      </c>
      <c r="X348" s="17" t="s">
        <v>1603</v>
      </c>
      <c r="Y348" s="16">
        <v>9817156097</v>
      </c>
    </row>
    <row r="349" spans="1:25" s="75" customFormat="1" ht="20.25" customHeight="1">
      <c r="A349" s="73">
        <v>346</v>
      </c>
      <c r="B349" s="14" t="s">
        <v>107</v>
      </c>
      <c r="C349" s="12" t="s">
        <v>1604</v>
      </c>
      <c r="D349" s="12"/>
      <c r="E349" s="12" t="s">
        <v>1605</v>
      </c>
      <c r="F349" s="12" t="s">
        <v>263</v>
      </c>
      <c r="G349" s="12" t="s">
        <v>1606</v>
      </c>
      <c r="H349" s="12" t="s">
        <v>1607</v>
      </c>
      <c r="I349" s="14" t="s">
        <v>1416</v>
      </c>
      <c r="J349" s="12" t="s">
        <v>18</v>
      </c>
      <c r="K349" s="12" t="s">
        <v>72</v>
      </c>
      <c r="L349" s="24" t="s">
        <v>45</v>
      </c>
      <c r="M349" s="73"/>
      <c r="N349" s="73"/>
      <c r="O349" s="13" t="s">
        <v>110</v>
      </c>
      <c r="P349" s="73">
        <v>81.599999999999994</v>
      </c>
      <c r="Q349" s="73" t="s">
        <v>76</v>
      </c>
      <c r="R349" s="73"/>
      <c r="S349" s="73" t="s">
        <v>76</v>
      </c>
      <c r="T349" s="73"/>
      <c r="U349" s="73" t="s">
        <v>76</v>
      </c>
      <c r="V349" s="73"/>
      <c r="W349" s="64" t="s">
        <v>3716</v>
      </c>
      <c r="X349" s="17" t="s">
        <v>1608</v>
      </c>
      <c r="Y349" s="16">
        <v>7206106959</v>
      </c>
    </row>
    <row r="350" spans="1:25" s="75" customFormat="1" ht="20.25" customHeight="1">
      <c r="A350" s="73">
        <v>347</v>
      </c>
      <c r="B350" s="14" t="s">
        <v>107</v>
      </c>
      <c r="C350" s="12" t="s">
        <v>220</v>
      </c>
      <c r="D350" s="12"/>
      <c r="E350" s="12" t="s">
        <v>1609</v>
      </c>
      <c r="F350" s="12" t="s">
        <v>263</v>
      </c>
      <c r="G350" s="12" t="s">
        <v>1610</v>
      </c>
      <c r="H350" s="12" t="s">
        <v>562</v>
      </c>
      <c r="I350" s="14" t="s">
        <v>1417</v>
      </c>
      <c r="J350" s="12" t="s">
        <v>19</v>
      </c>
      <c r="K350" s="12" t="s">
        <v>75</v>
      </c>
      <c r="L350" s="24" t="s">
        <v>45</v>
      </c>
      <c r="M350" s="73"/>
      <c r="N350" s="73"/>
      <c r="O350" s="13" t="s">
        <v>78</v>
      </c>
      <c r="P350" s="73">
        <v>60</v>
      </c>
      <c r="Q350" s="73" t="s">
        <v>76</v>
      </c>
      <c r="R350" s="73"/>
      <c r="S350" s="73" t="s">
        <v>76</v>
      </c>
      <c r="T350" s="73"/>
      <c r="U350" s="73" t="s">
        <v>76</v>
      </c>
      <c r="V350" s="73"/>
      <c r="W350" s="54" t="s">
        <v>3717</v>
      </c>
      <c r="X350" s="17" t="s">
        <v>1611</v>
      </c>
      <c r="Y350" s="16">
        <v>8580544157</v>
      </c>
    </row>
    <row r="351" spans="1:25" s="19" customFormat="1" ht="20.25" customHeight="1">
      <c r="A351" s="73">
        <v>348</v>
      </c>
      <c r="B351" s="14" t="s">
        <v>107</v>
      </c>
      <c r="C351" s="12" t="s">
        <v>1612</v>
      </c>
      <c r="D351" s="12"/>
      <c r="E351" s="12" t="s">
        <v>97</v>
      </c>
      <c r="F351" s="12" t="s">
        <v>263</v>
      </c>
      <c r="G351" s="12" t="s">
        <v>954</v>
      </c>
      <c r="H351" s="12" t="s">
        <v>1613</v>
      </c>
      <c r="I351" s="14" t="s">
        <v>1418</v>
      </c>
      <c r="J351" s="12" t="s">
        <v>19</v>
      </c>
      <c r="K351" s="12" t="s">
        <v>75</v>
      </c>
      <c r="L351" s="24" t="s">
        <v>45</v>
      </c>
      <c r="M351" s="73"/>
      <c r="N351" s="73"/>
      <c r="O351" s="13" t="s">
        <v>78</v>
      </c>
      <c r="P351" s="73">
        <v>62.8</v>
      </c>
      <c r="Q351" s="73" t="s">
        <v>76</v>
      </c>
      <c r="R351" s="73"/>
      <c r="S351" s="73" t="s">
        <v>76</v>
      </c>
      <c r="T351" s="73"/>
      <c r="U351" s="73" t="s">
        <v>76</v>
      </c>
      <c r="V351" s="73"/>
      <c r="W351" s="54" t="s">
        <v>3718</v>
      </c>
      <c r="X351" s="17" t="s">
        <v>1614</v>
      </c>
      <c r="Y351" s="16">
        <v>8230097565</v>
      </c>
    </row>
    <row r="352" spans="1:25" ht="20.25" customHeight="1">
      <c r="A352" s="73">
        <v>349</v>
      </c>
      <c r="B352" s="14" t="s">
        <v>107</v>
      </c>
      <c r="C352" s="12" t="s">
        <v>1615</v>
      </c>
      <c r="D352" s="12"/>
      <c r="E352" s="12" t="s">
        <v>97</v>
      </c>
      <c r="F352" s="12" t="s">
        <v>263</v>
      </c>
      <c r="G352" s="12" t="s">
        <v>1616</v>
      </c>
      <c r="H352" s="12" t="s">
        <v>790</v>
      </c>
      <c r="I352" s="14" t="s">
        <v>1419</v>
      </c>
      <c r="J352" s="12" t="s">
        <v>14</v>
      </c>
      <c r="K352" s="12" t="s">
        <v>72</v>
      </c>
      <c r="L352" s="24" t="s">
        <v>45</v>
      </c>
      <c r="M352" s="73"/>
      <c r="N352" s="73"/>
      <c r="O352" s="13" t="s">
        <v>110</v>
      </c>
      <c r="P352" s="73">
        <v>64.599999999999994</v>
      </c>
      <c r="Q352" s="73" t="s">
        <v>76</v>
      </c>
      <c r="R352" s="73"/>
      <c r="S352" s="73" t="s">
        <v>76</v>
      </c>
      <c r="T352" s="73"/>
      <c r="U352" s="73" t="s">
        <v>76</v>
      </c>
      <c r="V352" s="73"/>
      <c r="W352" s="54" t="s">
        <v>3719</v>
      </c>
      <c r="X352" s="17" t="s">
        <v>1617</v>
      </c>
      <c r="Y352" s="16">
        <v>8580456851</v>
      </c>
    </row>
    <row r="353" spans="1:25" ht="20.25" customHeight="1">
      <c r="A353" s="73">
        <v>350</v>
      </c>
      <c r="B353" s="14" t="s">
        <v>107</v>
      </c>
      <c r="C353" s="12" t="s">
        <v>748</v>
      </c>
      <c r="D353" s="12"/>
      <c r="E353" s="12"/>
      <c r="F353" s="12" t="s">
        <v>263</v>
      </c>
      <c r="G353" s="12" t="s">
        <v>1618</v>
      </c>
      <c r="H353" s="12" t="s">
        <v>1619</v>
      </c>
      <c r="I353" s="14" t="s">
        <v>1420</v>
      </c>
      <c r="J353" s="12" t="s">
        <v>37</v>
      </c>
      <c r="K353" s="12" t="s">
        <v>74</v>
      </c>
      <c r="L353" s="24" t="s">
        <v>45</v>
      </c>
      <c r="M353" s="73"/>
      <c r="N353" s="73"/>
      <c r="O353" s="13" t="s">
        <v>109</v>
      </c>
      <c r="P353" s="73">
        <v>62.2</v>
      </c>
      <c r="Q353" s="73" t="s">
        <v>76</v>
      </c>
      <c r="R353" s="73"/>
      <c r="S353" s="73" t="s">
        <v>76</v>
      </c>
      <c r="T353" s="73"/>
      <c r="U353" s="73" t="s">
        <v>76</v>
      </c>
      <c r="V353" s="73"/>
      <c r="W353" s="54" t="s">
        <v>3720</v>
      </c>
      <c r="X353" s="17" t="s">
        <v>1633</v>
      </c>
      <c r="Y353" s="16">
        <v>901541254</v>
      </c>
    </row>
    <row r="354" spans="1:25" ht="20.25" customHeight="1">
      <c r="A354" s="73">
        <v>351</v>
      </c>
      <c r="B354" s="14" t="s">
        <v>107</v>
      </c>
      <c r="C354" s="12" t="s">
        <v>1634</v>
      </c>
      <c r="D354" s="12"/>
      <c r="E354" s="12" t="s">
        <v>98</v>
      </c>
      <c r="F354" s="12" t="s">
        <v>206</v>
      </c>
      <c r="G354" s="12" t="s">
        <v>108</v>
      </c>
      <c r="H354" s="12" t="s">
        <v>901</v>
      </c>
      <c r="I354" s="14" t="s">
        <v>1421</v>
      </c>
      <c r="J354" s="12" t="s">
        <v>19</v>
      </c>
      <c r="K354" s="12" t="s">
        <v>72</v>
      </c>
      <c r="L354" s="24" t="s">
        <v>45</v>
      </c>
      <c r="M354" s="73"/>
      <c r="N354" s="73"/>
      <c r="O354" s="13" t="s">
        <v>78</v>
      </c>
      <c r="P354" s="73">
        <v>83</v>
      </c>
      <c r="Q354" s="73" t="s">
        <v>76</v>
      </c>
      <c r="R354" s="73"/>
      <c r="S354" s="73" t="s">
        <v>76</v>
      </c>
      <c r="T354" s="73"/>
      <c r="U354" s="73" t="s">
        <v>76</v>
      </c>
      <c r="V354" s="73"/>
      <c r="W354" s="54" t="s">
        <v>3721</v>
      </c>
      <c r="X354" s="17" t="s">
        <v>1635</v>
      </c>
      <c r="Y354" s="16">
        <v>8628022807</v>
      </c>
    </row>
    <row r="355" spans="1:25" ht="20.25" customHeight="1">
      <c r="A355" s="73">
        <v>352</v>
      </c>
      <c r="B355" s="14" t="s">
        <v>107</v>
      </c>
      <c r="C355" s="12" t="s">
        <v>1636</v>
      </c>
      <c r="D355" s="12"/>
      <c r="E355" s="12" t="s">
        <v>1165</v>
      </c>
      <c r="F355" s="12" t="s">
        <v>206</v>
      </c>
      <c r="G355" s="12" t="s">
        <v>1610</v>
      </c>
      <c r="H355" s="12" t="s">
        <v>1637</v>
      </c>
      <c r="I355" s="14" t="s">
        <v>1422</v>
      </c>
      <c r="J355" s="12" t="s">
        <v>19</v>
      </c>
      <c r="K355" s="12" t="s">
        <v>72</v>
      </c>
      <c r="L355" s="24" t="s">
        <v>45</v>
      </c>
      <c r="M355" s="73"/>
      <c r="N355" s="73"/>
      <c r="O355" s="13" t="s">
        <v>110</v>
      </c>
      <c r="P355" s="73">
        <v>64.5</v>
      </c>
      <c r="Q355" s="73" t="s">
        <v>76</v>
      </c>
      <c r="R355" s="73"/>
      <c r="S355" s="73" t="s">
        <v>76</v>
      </c>
      <c r="T355" s="73"/>
      <c r="U355" s="73" t="s">
        <v>76</v>
      </c>
      <c r="V355" s="73"/>
      <c r="W355" s="54" t="s">
        <v>3722</v>
      </c>
      <c r="X355" s="17" t="s">
        <v>1638</v>
      </c>
      <c r="Y355" s="16">
        <v>8580723663</v>
      </c>
    </row>
    <row r="356" spans="1:25" ht="20.25" customHeight="1">
      <c r="A356" s="73">
        <v>353</v>
      </c>
      <c r="B356" s="14" t="s">
        <v>107</v>
      </c>
      <c r="C356" s="12" t="s">
        <v>1475</v>
      </c>
      <c r="D356" s="12"/>
      <c r="E356" s="12" t="s">
        <v>1639</v>
      </c>
      <c r="F356" s="12" t="s">
        <v>263</v>
      </c>
      <c r="G356" s="12" t="s">
        <v>1640</v>
      </c>
      <c r="H356" s="12" t="s">
        <v>336</v>
      </c>
      <c r="I356" s="14" t="s">
        <v>1423</v>
      </c>
      <c r="J356" s="12" t="s">
        <v>37</v>
      </c>
      <c r="K356" s="12" t="s">
        <v>74</v>
      </c>
      <c r="L356" s="24" t="s">
        <v>45</v>
      </c>
      <c r="M356" s="73"/>
      <c r="N356" s="73"/>
      <c r="O356" s="13" t="s">
        <v>78</v>
      </c>
      <c r="P356" s="73">
        <v>90.6</v>
      </c>
      <c r="Q356" s="73" t="s">
        <v>76</v>
      </c>
      <c r="R356" s="73"/>
      <c r="S356" s="73" t="s">
        <v>76</v>
      </c>
      <c r="T356" s="73"/>
      <c r="U356" s="73" t="s">
        <v>76</v>
      </c>
      <c r="V356" s="73"/>
      <c r="W356" s="54" t="s">
        <v>3723</v>
      </c>
      <c r="X356" s="17" t="s">
        <v>1641</v>
      </c>
      <c r="Y356" s="16">
        <v>8894843241</v>
      </c>
    </row>
    <row r="357" spans="1:25" ht="20.25" customHeight="1">
      <c r="A357" s="73">
        <v>354</v>
      </c>
      <c r="B357" s="14" t="s">
        <v>107</v>
      </c>
      <c r="C357" s="12" t="s">
        <v>1642</v>
      </c>
      <c r="D357" s="12"/>
      <c r="E357" s="12"/>
      <c r="F357" s="12" t="s">
        <v>263</v>
      </c>
      <c r="G357" s="12" t="s">
        <v>1643</v>
      </c>
      <c r="H357" s="12" t="s">
        <v>1644</v>
      </c>
      <c r="I357" s="14" t="s">
        <v>1424</v>
      </c>
      <c r="J357" s="12" t="s">
        <v>19</v>
      </c>
      <c r="K357" s="12" t="s">
        <v>75</v>
      </c>
      <c r="L357" s="24" t="s">
        <v>45</v>
      </c>
      <c r="M357" s="73"/>
      <c r="N357" s="73"/>
      <c r="O357" s="13" t="s">
        <v>109</v>
      </c>
      <c r="P357" s="73">
        <v>69</v>
      </c>
      <c r="Q357" s="73" t="s">
        <v>76</v>
      </c>
      <c r="R357" s="73"/>
      <c r="S357" s="73" t="s">
        <v>76</v>
      </c>
      <c r="T357" s="73"/>
      <c r="U357" s="73" t="s">
        <v>76</v>
      </c>
      <c r="V357" s="73"/>
      <c r="W357" s="54" t="s">
        <v>3724</v>
      </c>
      <c r="X357" s="17" t="s">
        <v>1645</v>
      </c>
      <c r="Y357" s="16">
        <v>7018282476</v>
      </c>
    </row>
    <row r="358" spans="1:25" ht="20.25" customHeight="1">
      <c r="A358" s="73">
        <v>355</v>
      </c>
      <c r="B358" s="14" t="s">
        <v>107</v>
      </c>
      <c r="C358" s="12" t="s">
        <v>1646</v>
      </c>
      <c r="D358" s="12"/>
      <c r="E358" s="12" t="s">
        <v>97</v>
      </c>
      <c r="F358" s="12" t="s">
        <v>263</v>
      </c>
      <c r="G358" s="12" t="s">
        <v>891</v>
      </c>
      <c r="H358" s="12" t="s">
        <v>1111</v>
      </c>
      <c r="I358" s="14" t="s">
        <v>1425</v>
      </c>
      <c r="J358" s="12" t="s">
        <v>37</v>
      </c>
      <c r="K358" s="12" t="s">
        <v>75</v>
      </c>
      <c r="L358" s="24" t="s">
        <v>45</v>
      </c>
      <c r="M358" s="73"/>
      <c r="N358" s="73"/>
      <c r="O358" s="86" t="s">
        <v>81</v>
      </c>
      <c r="P358" s="73">
        <v>73</v>
      </c>
      <c r="Q358" s="73" t="s">
        <v>76</v>
      </c>
      <c r="R358" s="73"/>
      <c r="S358" s="73" t="s">
        <v>76</v>
      </c>
      <c r="T358" s="73"/>
      <c r="U358" s="73" t="s">
        <v>76</v>
      </c>
      <c r="V358" s="73"/>
      <c r="W358" s="54" t="s">
        <v>3725</v>
      </c>
      <c r="X358" s="17" t="s">
        <v>1647</v>
      </c>
      <c r="Y358" s="16">
        <v>8894880075</v>
      </c>
    </row>
    <row r="359" spans="1:25" ht="20.25" customHeight="1">
      <c r="A359" s="73">
        <v>356</v>
      </c>
      <c r="B359" s="14" t="s">
        <v>107</v>
      </c>
      <c r="C359" s="12" t="s">
        <v>1648</v>
      </c>
      <c r="D359" s="12"/>
      <c r="E359" s="12" t="s">
        <v>97</v>
      </c>
      <c r="F359" s="12" t="s">
        <v>263</v>
      </c>
      <c r="G359" s="12" t="s">
        <v>113</v>
      </c>
      <c r="H359" s="12" t="s">
        <v>368</v>
      </c>
      <c r="I359" s="14" t="s">
        <v>1426</v>
      </c>
      <c r="J359" s="12" t="s">
        <v>19</v>
      </c>
      <c r="K359" s="12" t="s">
        <v>75</v>
      </c>
      <c r="L359" s="24" t="s">
        <v>45</v>
      </c>
      <c r="M359" s="73"/>
      <c r="N359" s="73"/>
      <c r="O359" s="86" t="s">
        <v>109</v>
      </c>
      <c r="P359" s="73">
        <v>57.6</v>
      </c>
      <c r="Q359" s="73" t="s">
        <v>76</v>
      </c>
      <c r="R359" s="73"/>
      <c r="S359" s="73" t="s">
        <v>76</v>
      </c>
      <c r="T359" s="73"/>
      <c r="U359" s="73" t="s">
        <v>76</v>
      </c>
      <c r="V359" s="73"/>
      <c r="W359" s="54" t="s">
        <v>3726</v>
      </c>
      <c r="X359" s="17"/>
      <c r="Y359" s="16"/>
    </row>
    <row r="360" spans="1:25" ht="20.25" customHeight="1">
      <c r="A360" s="73">
        <v>357</v>
      </c>
      <c r="B360" s="14" t="s">
        <v>107</v>
      </c>
      <c r="C360" s="12" t="s">
        <v>375</v>
      </c>
      <c r="D360" s="12"/>
      <c r="E360" s="12" t="s">
        <v>97</v>
      </c>
      <c r="F360" s="12" t="s">
        <v>263</v>
      </c>
      <c r="G360" s="12" t="s">
        <v>113</v>
      </c>
      <c r="H360" s="12" t="s">
        <v>1649</v>
      </c>
      <c r="I360" s="14" t="s">
        <v>1427</v>
      </c>
      <c r="J360" s="12" t="s">
        <v>19</v>
      </c>
      <c r="K360" s="12" t="s">
        <v>75</v>
      </c>
      <c r="L360" s="24" t="s">
        <v>45</v>
      </c>
      <c r="M360" s="73"/>
      <c r="N360" s="73"/>
      <c r="O360" s="13" t="s">
        <v>81</v>
      </c>
      <c r="P360" s="73">
        <f>291/5</f>
        <v>58.2</v>
      </c>
      <c r="Q360" s="73" t="s">
        <v>76</v>
      </c>
      <c r="R360" s="73"/>
      <c r="S360" s="73" t="s">
        <v>76</v>
      </c>
      <c r="T360" s="73"/>
      <c r="U360" s="73" t="s">
        <v>76</v>
      </c>
      <c r="V360" s="73"/>
      <c r="W360" s="54" t="s">
        <v>3727</v>
      </c>
      <c r="X360" s="17" t="s">
        <v>1650</v>
      </c>
      <c r="Y360" s="16">
        <v>7876786870</v>
      </c>
    </row>
    <row r="361" spans="1:25" ht="20.25" customHeight="1">
      <c r="A361" s="73">
        <v>358</v>
      </c>
      <c r="B361" s="14" t="s">
        <v>107</v>
      </c>
      <c r="C361" s="12" t="s">
        <v>1612</v>
      </c>
      <c r="D361" s="12"/>
      <c r="E361" s="12" t="s">
        <v>97</v>
      </c>
      <c r="F361" s="12" t="s">
        <v>263</v>
      </c>
      <c r="G361" s="12" t="s">
        <v>1651</v>
      </c>
      <c r="H361" s="12" t="s">
        <v>336</v>
      </c>
      <c r="I361" s="14" t="s">
        <v>1428</v>
      </c>
      <c r="J361" s="12" t="s">
        <v>14</v>
      </c>
      <c r="K361" s="12" t="s">
        <v>72</v>
      </c>
      <c r="L361" s="24" t="s">
        <v>45</v>
      </c>
      <c r="M361" s="73"/>
      <c r="N361" s="73"/>
      <c r="O361" s="13" t="s">
        <v>109</v>
      </c>
      <c r="P361" s="73">
        <v>70.8</v>
      </c>
      <c r="Q361" s="73" t="s">
        <v>76</v>
      </c>
      <c r="R361" s="73"/>
      <c r="S361" s="73" t="s">
        <v>76</v>
      </c>
      <c r="T361" s="73"/>
      <c r="U361" s="73" t="s">
        <v>76</v>
      </c>
      <c r="V361" s="73"/>
      <c r="W361" s="54" t="s">
        <v>3728</v>
      </c>
      <c r="X361" s="17" t="s">
        <v>1652</v>
      </c>
      <c r="Y361" s="16">
        <v>7807168286</v>
      </c>
    </row>
    <row r="362" spans="1:25" ht="20.25" customHeight="1">
      <c r="A362" s="73">
        <v>359</v>
      </c>
      <c r="B362" s="14" t="s">
        <v>107</v>
      </c>
      <c r="C362" s="12" t="s">
        <v>1468</v>
      </c>
      <c r="D362" s="12"/>
      <c r="E362" s="12" t="s">
        <v>1653</v>
      </c>
      <c r="F362" s="12" t="s">
        <v>263</v>
      </c>
      <c r="G362" s="12" t="s">
        <v>1654</v>
      </c>
      <c r="H362" s="12" t="s">
        <v>1655</v>
      </c>
      <c r="I362" s="14" t="s">
        <v>1429</v>
      </c>
      <c r="J362" s="12" t="s">
        <v>19</v>
      </c>
      <c r="K362" s="12" t="s">
        <v>72</v>
      </c>
      <c r="L362" s="24" t="s">
        <v>45</v>
      </c>
      <c r="M362" s="73"/>
      <c r="N362" s="73"/>
      <c r="O362" s="13" t="s">
        <v>81</v>
      </c>
      <c r="P362" s="73">
        <v>55.8</v>
      </c>
      <c r="Q362" s="73" t="s">
        <v>76</v>
      </c>
      <c r="R362" s="73"/>
      <c r="S362" s="73" t="s">
        <v>76</v>
      </c>
      <c r="T362" s="73"/>
      <c r="U362" s="73" t="s">
        <v>76</v>
      </c>
      <c r="V362" s="73"/>
      <c r="W362" s="54" t="s">
        <v>3729</v>
      </c>
      <c r="X362" s="17" t="s">
        <v>1656</v>
      </c>
      <c r="Y362" s="16">
        <v>8219607215</v>
      </c>
    </row>
    <row r="363" spans="1:25" ht="20.25" customHeight="1">
      <c r="A363" s="73">
        <v>360</v>
      </c>
      <c r="B363" s="14" t="s">
        <v>107</v>
      </c>
      <c r="C363" s="12" t="s">
        <v>329</v>
      </c>
      <c r="D363" s="12"/>
      <c r="E363" s="12" t="s">
        <v>313</v>
      </c>
      <c r="F363" s="12" t="s">
        <v>206</v>
      </c>
      <c r="G363" s="12" t="s">
        <v>142</v>
      </c>
      <c r="H363" s="12" t="s">
        <v>640</v>
      </c>
      <c r="I363" s="14" t="s">
        <v>1430</v>
      </c>
      <c r="J363" s="12" t="s">
        <v>19</v>
      </c>
      <c r="K363" s="12" t="s">
        <v>73</v>
      </c>
      <c r="L363" s="24" t="s">
        <v>45</v>
      </c>
      <c r="M363" s="73"/>
      <c r="N363" s="73"/>
      <c r="O363" s="13" t="s">
        <v>78</v>
      </c>
      <c r="P363" s="73">
        <f>312/5</f>
        <v>62.4</v>
      </c>
      <c r="Q363" s="73" t="s">
        <v>76</v>
      </c>
      <c r="R363" s="73"/>
      <c r="S363" s="73" t="s">
        <v>76</v>
      </c>
      <c r="T363" s="73"/>
      <c r="U363" s="73" t="s">
        <v>76</v>
      </c>
      <c r="V363" s="73"/>
      <c r="W363" s="54" t="s">
        <v>3730</v>
      </c>
      <c r="X363" s="17" t="s">
        <v>1657</v>
      </c>
      <c r="Y363" s="16">
        <v>9015416036</v>
      </c>
    </row>
    <row r="364" spans="1:25" ht="20.25" customHeight="1">
      <c r="A364" s="73">
        <v>361</v>
      </c>
      <c r="B364" s="14" t="s">
        <v>107</v>
      </c>
      <c r="C364" s="12" t="s">
        <v>355</v>
      </c>
      <c r="D364" s="12"/>
      <c r="E364" s="12" t="s">
        <v>97</v>
      </c>
      <c r="F364" s="12" t="s">
        <v>263</v>
      </c>
      <c r="G364" s="12" t="s">
        <v>1658</v>
      </c>
      <c r="H364" s="12" t="s">
        <v>1659</v>
      </c>
      <c r="I364" s="14" t="s">
        <v>1431</v>
      </c>
      <c r="J364" s="12" t="s">
        <v>19</v>
      </c>
      <c r="K364" s="12" t="s">
        <v>72</v>
      </c>
      <c r="L364" s="24" t="s">
        <v>45</v>
      </c>
      <c r="M364" s="73"/>
      <c r="N364" s="73"/>
      <c r="O364" s="13" t="s">
        <v>110</v>
      </c>
      <c r="P364" s="73">
        <v>47</v>
      </c>
      <c r="Q364" s="73" t="s">
        <v>76</v>
      </c>
      <c r="R364" s="73"/>
      <c r="S364" s="73" t="s">
        <v>76</v>
      </c>
      <c r="T364" s="73"/>
      <c r="U364" s="73" t="s">
        <v>76</v>
      </c>
      <c r="V364" s="73"/>
      <c r="W364" s="54" t="s">
        <v>3731</v>
      </c>
      <c r="X364" s="17" t="s">
        <v>1660</v>
      </c>
      <c r="Y364" s="16">
        <v>6230072642</v>
      </c>
    </row>
    <row r="365" spans="1:25" ht="20.25" customHeight="1">
      <c r="A365" s="73">
        <v>362</v>
      </c>
      <c r="B365" s="14" t="s">
        <v>107</v>
      </c>
      <c r="C365" s="12" t="s">
        <v>556</v>
      </c>
      <c r="D365" s="12"/>
      <c r="E365" s="12" t="s">
        <v>247</v>
      </c>
      <c r="F365" s="12" t="s">
        <v>263</v>
      </c>
      <c r="G365" s="12" t="s">
        <v>1661</v>
      </c>
      <c r="H365" s="12" t="s">
        <v>1662</v>
      </c>
      <c r="I365" s="14" t="s">
        <v>1432</v>
      </c>
      <c r="J365" s="12" t="s">
        <v>31</v>
      </c>
      <c r="K365" s="12" t="s">
        <v>72</v>
      </c>
      <c r="L365" s="24" t="s">
        <v>45</v>
      </c>
      <c r="M365" s="73"/>
      <c r="N365" s="73"/>
      <c r="O365" s="13" t="s">
        <v>109</v>
      </c>
      <c r="P365" s="73">
        <v>56.2</v>
      </c>
      <c r="Q365" s="73" t="s">
        <v>76</v>
      </c>
      <c r="R365" s="73"/>
      <c r="S365" s="73" t="s">
        <v>76</v>
      </c>
      <c r="T365" s="73"/>
      <c r="U365" s="73" t="s">
        <v>76</v>
      </c>
      <c r="V365" s="73"/>
      <c r="W365" s="54" t="s">
        <v>3732</v>
      </c>
      <c r="X365" s="17" t="s">
        <v>1663</v>
      </c>
      <c r="Y365" s="16">
        <v>6284543114</v>
      </c>
    </row>
    <row r="366" spans="1:25" s="19" customFormat="1" ht="20.25" customHeight="1">
      <c r="A366" s="73">
        <v>363</v>
      </c>
      <c r="B366" s="14" t="s">
        <v>107</v>
      </c>
      <c r="C366" s="12" t="s">
        <v>775</v>
      </c>
      <c r="D366" s="12"/>
      <c r="E366" s="12" t="s">
        <v>239</v>
      </c>
      <c r="F366" s="12" t="s">
        <v>263</v>
      </c>
      <c r="G366" s="12" t="s">
        <v>1664</v>
      </c>
      <c r="H366" s="12" t="s">
        <v>1665</v>
      </c>
      <c r="I366" s="14" t="s">
        <v>1433</v>
      </c>
      <c r="J366" s="12" t="s">
        <v>19</v>
      </c>
      <c r="K366" s="12" t="s">
        <v>72</v>
      </c>
      <c r="L366" s="24" t="s">
        <v>45</v>
      </c>
      <c r="M366" s="73"/>
      <c r="N366" s="73"/>
      <c r="O366" s="13" t="s">
        <v>109</v>
      </c>
      <c r="P366" s="73">
        <v>66</v>
      </c>
      <c r="Q366" s="73" t="s">
        <v>76</v>
      </c>
      <c r="R366" s="73"/>
      <c r="S366" s="73" t="s">
        <v>76</v>
      </c>
      <c r="T366" s="73"/>
      <c r="U366" s="73" t="s">
        <v>76</v>
      </c>
      <c r="V366" s="73"/>
      <c r="W366" s="54" t="s">
        <v>3733</v>
      </c>
      <c r="X366" s="17" t="s">
        <v>1666</v>
      </c>
      <c r="Y366" s="16">
        <v>8894383636</v>
      </c>
    </row>
    <row r="367" spans="1:25" ht="20.25" customHeight="1">
      <c r="A367" s="73">
        <v>364</v>
      </c>
      <c r="B367" s="14" t="s">
        <v>107</v>
      </c>
      <c r="C367" s="12" t="s">
        <v>156</v>
      </c>
      <c r="D367" s="12"/>
      <c r="E367" s="12"/>
      <c r="F367" s="12" t="s">
        <v>206</v>
      </c>
      <c r="G367" s="12" t="s">
        <v>1667</v>
      </c>
      <c r="H367" s="12" t="s">
        <v>1668</v>
      </c>
      <c r="I367" s="14" t="s">
        <v>1434</v>
      </c>
      <c r="J367" s="12" t="s">
        <v>14</v>
      </c>
      <c r="K367" s="12" t="s">
        <v>73</v>
      </c>
      <c r="L367" s="24" t="s">
        <v>45</v>
      </c>
      <c r="M367" s="73"/>
      <c r="N367" s="73"/>
      <c r="O367" s="13" t="s">
        <v>109</v>
      </c>
      <c r="P367" s="73">
        <f>363/5</f>
        <v>72.599999999999994</v>
      </c>
      <c r="Q367" s="73" t="s">
        <v>76</v>
      </c>
      <c r="R367" s="73"/>
      <c r="S367" s="73" t="s">
        <v>76</v>
      </c>
      <c r="T367" s="73"/>
      <c r="U367" s="73" t="s">
        <v>76</v>
      </c>
      <c r="V367" s="73"/>
      <c r="W367" s="54" t="s">
        <v>3734</v>
      </c>
      <c r="X367" s="17" t="s">
        <v>1670</v>
      </c>
      <c r="Y367" s="16">
        <v>9805739623</v>
      </c>
    </row>
    <row r="368" spans="1:25" ht="20.25" customHeight="1">
      <c r="A368" s="73">
        <v>365</v>
      </c>
      <c r="B368" s="14" t="s">
        <v>107</v>
      </c>
      <c r="C368" s="12" t="s">
        <v>620</v>
      </c>
      <c r="D368" s="12"/>
      <c r="E368" s="12" t="s">
        <v>239</v>
      </c>
      <c r="F368" s="12" t="s">
        <v>263</v>
      </c>
      <c r="G368" s="12" t="s">
        <v>1669</v>
      </c>
      <c r="H368" s="12" t="s">
        <v>430</v>
      </c>
      <c r="I368" s="14" t="s">
        <v>1435</v>
      </c>
      <c r="J368" s="12" t="s">
        <v>19</v>
      </c>
      <c r="K368" s="12" t="s">
        <v>72</v>
      </c>
      <c r="L368" s="24" t="s">
        <v>45</v>
      </c>
      <c r="M368" s="73"/>
      <c r="N368" s="73"/>
      <c r="O368" s="13" t="s">
        <v>109</v>
      </c>
      <c r="P368" s="73">
        <v>80</v>
      </c>
      <c r="Q368" s="73" t="s">
        <v>76</v>
      </c>
      <c r="R368" s="73"/>
      <c r="S368" s="73" t="s">
        <v>76</v>
      </c>
      <c r="T368" s="73"/>
      <c r="U368" s="73" t="s">
        <v>76</v>
      </c>
      <c r="V368" s="73"/>
      <c r="W368" s="54" t="s">
        <v>3735</v>
      </c>
      <c r="X368" s="17" t="s">
        <v>1671</v>
      </c>
      <c r="Y368" s="16">
        <v>7807449465</v>
      </c>
    </row>
    <row r="369" spans="1:25" ht="20.25" customHeight="1">
      <c r="A369" s="73">
        <v>366</v>
      </c>
      <c r="B369" s="14" t="s">
        <v>107</v>
      </c>
      <c r="C369" s="12" t="s">
        <v>364</v>
      </c>
      <c r="D369" s="12"/>
      <c r="E369" s="12" t="s">
        <v>239</v>
      </c>
      <c r="F369" s="12" t="s">
        <v>206</v>
      </c>
      <c r="G369" s="12" t="s">
        <v>1672</v>
      </c>
      <c r="H369" s="12" t="s">
        <v>1673</v>
      </c>
      <c r="I369" s="14" t="s">
        <v>1436</v>
      </c>
      <c r="J369" s="12" t="s">
        <v>19</v>
      </c>
      <c r="K369" s="12" t="s">
        <v>72</v>
      </c>
      <c r="L369" s="24" t="s">
        <v>45</v>
      </c>
      <c r="M369" s="73"/>
      <c r="N369" s="73"/>
      <c r="O369" s="13" t="s">
        <v>109</v>
      </c>
      <c r="P369" s="73">
        <v>65</v>
      </c>
      <c r="Q369" s="73" t="s">
        <v>76</v>
      </c>
      <c r="R369" s="73"/>
      <c r="S369" s="73" t="s">
        <v>76</v>
      </c>
      <c r="T369" s="73"/>
      <c r="U369" s="73" t="s">
        <v>76</v>
      </c>
      <c r="V369" s="73"/>
      <c r="W369" s="54" t="s">
        <v>3736</v>
      </c>
      <c r="X369" s="17" t="s">
        <v>1674</v>
      </c>
      <c r="Y369" s="16">
        <v>7807547179</v>
      </c>
    </row>
    <row r="370" spans="1:25" ht="20.25" customHeight="1">
      <c r="A370" s="73">
        <v>367</v>
      </c>
      <c r="B370" s="14" t="s">
        <v>107</v>
      </c>
      <c r="C370" s="12" t="s">
        <v>1334</v>
      </c>
      <c r="D370" s="12"/>
      <c r="E370" s="12" t="s">
        <v>97</v>
      </c>
      <c r="F370" s="12" t="s">
        <v>263</v>
      </c>
      <c r="G370" s="12" t="s">
        <v>1675</v>
      </c>
      <c r="H370" s="12" t="s">
        <v>1676</v>
      </c>
      <c r="I370" s="14" t="s">
        <v>1437</v>
      </c>
      <c r="J370" s="12" t="s">
        <v>14</v>
      </c>
      <c r="K370" s="12" t="s">
        <v>72</v>
      </c>
      <c r="L370" s="24" t="s">
        <v>45</v>
      </c>
      <c r="M370" s="73"/>
      <c r="N370" s="73"/>
      <c r="O370" s="13" t="s">
        <v>81</v>
      </c>
      <c r="P370" s="73">
        <v>56.4</v>
      </c>
      <c r="Q370" s="73" t="s">
        <v>76</v>
      </c>
      <c r="R370" s="73"/>
      <c r="S370" s="73" t="s">
        <v>76</v>
      </c>
      <c r="T370" s="73"/>
      <c r="U370" s="73" t="s">
        <v>76</v>
      </c>
      <c r="V370" s="73"/>
      <c r="W370" s="54" t="s">
        <v>3737</v>
      </c>
      <c r="X370" s="17" t="s">
        <v>1677</v>
      </c>
      <c r="Y370" s="16">
        <v>8351079853</v>
      </c>
    </row>
    <row r="371" spans="1:25" ht="20.25" customHeight="1">
      <c r="A371" s="73">
        <v>368</v>
      </c>
      <c r="B371" s="14" t="s">
        <v>107</v>
      </c>
      <c r="C371" s="12" t="s">
        <v>618</v>
      </c>
      <c r="D371" s="12"/>
      <c r="E371" s="12" t="s">
        <v>98</v>
      </c>
      <c r="F371" s="12" t="s">
        <v>263</v>
      </c>
      <c r="G371" s="12" t="s">
        <v>643</v>
      </c>
      <c r="H371" s="12" t="s">
        <v>1678</v>
      </c>
      <c r="I371" s="14" t="s">
        <v>1438</v>
      </c>
      <c r="J371" s="12" t="s">
        <v>19</v>
      </c>
      <c r="K371" s="12" t="s">
        <v>72</v>
      </c>
      <c r="L371" s="24" t="s">
        <v>45</v>
      </c>
      <c r="M371" s="73"/>
      <c r="N371" s="73"/>
      <c r="O371" s="13" t="s">
        <v>109</v>
      </c>
      <c r="P371" s="73">
        <f>224/5</f>
        <v>44.8</v>
      </c>
      <c r="Q371" s="73" t="s">
        <v>76</v>
      </c>
      <c r="R371" s="73"/>
      <c r="S371" s="73" t="s">
        <v>76</v>
      </c>
      <c r="T371" s="73"/>
      <c r="U371" s="73" t="s">
        <v>76</v>
      </c>
      <c r="V371" s="73"/>
      <c r="W371" s="54" t="s">
        <v>3738</v>
      </c>
      <c r="X371" s="17" t="s">
        <v>1679</v>
      </c>
      <c r="Y371" s="16">
        <v>7876329694</v>
      </c>
    </row>
    <row r="372" spans="1:25" ht="20.25" customHeight="1">
      <c r="A372" s="73">
        <v>369</v>
      </c>
      <c r="B372" s="14" t="s">
        <v>107</v>
      </c>
      <c r="C372" s="12" t="s">
        <v>1680</v>
      </c>
      <c r="D372" s="12"/>
      <c r="E372" s="12" t="s">
        <v>433</v>
      </c>
      <c r="F372" s="12" t="s">
        <v>206</v>
      </c>
      <c r="G372" s="12" t="s">
        <v>1681</v>
      </c>
      <c r="H372" s="12" t="s">
        <v>1682</v>
      </c>
      <c r="I372" s="14" t="s">
        <v>1439</v>
      </c>
      <c r="J372" s="12" t="s">
        <v>19</v>
      </c>
      <c r="K372" s="12" t="s">
        <v>72</v>
      </c>
      <c r="L372" s="24" t="s">
        <v>45</v>
      </c>
      <c r="M372" s="73"/>
      <c r="N372" s="73"/>
      <c r="O372" s="13" t="s">
        <v>78</v>
      </c>
      <c r="P372" s="73">
        <v>66</v>
      </c>
      <c r="Q372" s="73" t="s">
        <v>76</v>
      </c>
      <c r="R372" s="73"/>
      <c r="S372" s="73" t="s">
        <v>76</v>
      </c>
      <c r="T372" s="73"/>
      <c r="U372" s="73" t="s">
        <v>76</v>
      </c>
      <c r="V372" s="73"/>
      <c r="W372" s="54" t="s">
        <v>3739</v>
      </c>
      <c r="X372" s="17" t="s">
        <v>1683</v>
      </c>
      <c r="Y372" s="16">
        <v>8091398235</v>
      </c>
    </row>
    <row r="373" spans="1:25" ht="20.25" customHeight="1">
      <c r="A373" s="73">
        <v>370</v>
      </c>
      <c r="B373" s="14" t="s">
        <v>107</v>
      </c>
      <c r="C373" s="12" t="s">
        <v>1684</v>
      </c>
      <c r="D373" s="12"/>
      <c r="E373" s="12" t="s">
        <v>98</v>
      </c>
      <c r="F373" s="12" t="s">
        <v>263</v>
      </c>
      <c r="G373" s="12" t="s">
        <v>175</v>
      </c>
      <c r="H373" s="12" t="s">
        <v>1685</v>
      </c>
      <c r="I373" s="14" t="s">
        <v>1620</v>
      </c>
      <c r="J373" s="12" t="s">
        <v>19</v>
      </c>
      <c r="K373" s="12" t="s">
        <v>72</v>
      </c>
      <c r="L373" s="24" t="s">
        <v>45</v>
      </c>
      <c r="M373" s="73"/>
      <c r="N373" s="73"/>
      <c r="O373" s="13" t="s">
        <v>81</v>
      </c>
      <c r="P373" s="73">
        <v>59</v>
      </c>
      <c r="Q373" s="73" t="s">
        <v>76</v>
      </c>
      <c r="R373" s="73"/>
      <c r="S373" s="73" t="s">
        <v>76</v>
      </c>
      <c r="T373" s="73"/>
      <c r="U373" s="73" t="s">
        <v>76</v>
      </c>
      <c r="V373" s="73"/>
      <c r="W373" s="54" t="s">
        <v>3740</v>
      </c>
      <c r="X373" s="17" t="s">
        <v>1686</v>
      </c>
      <c r="Y373" s="16">
        <v>9805939459</v>
      </c>
    </row>
    <row r="374" spans="1:25" ht="20.25" customHeight="1">
      <c r="A374" s="73">
        <v>371</v>
      </c>
      <c r="B374" s="14" t="s">
        <v>107</v>
      </c>
      <c r="C374" s="12" t="s">
        <v>1687</v>
      </c>
      <c r="D374" s="12"/>
      <c r="E374" s="12" t="s">
        <v>1688</v>
      </c>
      <c r="F374" s="12" t="s">
        <v>263</v>
      </c>
      <c r="G374" s="12" t="s">
        <v>1689</v>
      </c>
      <c r="H374" s="12" t="s">
        <v>1690</v>
      </c>
      <c r="I374" s="14" t="s">
        <v>1621</v>
      </c>
      <c r="J374" s="12" t="s">
        <v>37</v>
      </c>
      <c r="K374" s="12" t="s">
        <v>74</v>
      </c>
      <c r="L374" s="24" t="s">
        <v>45</v>
      </c>
      <c r="M374" s="73"/>
      <c r="N374" s="73"/>
      <c r="O374" s="13" t="s">
        <v>81</v>
      </c>
      <c r="P374" s="73">
        <v>52</v>
      </c>
      <c r="Q374" s="73" t="s">
        <v>76</v>
      </c>
      <c r="R374" s="73"/>
      <c r="S374" s="73" t="s">
        <v>76</v>
      </c>
      <c r="T374" s="73"/>
      <c r="U374" s="73" t="s">
        <v>76</v>
      </c>
      <c r="V374" s="73"/>
      <c r="W374" s="54" t="s">
        <v>3741</v>
      </c>
      <c r="X374" s="17" t="s">
        <v>1691</v>
      </c>
      <c r="Y374" s="16">
        <v>8707453263</v>
      </c>
    </row>
    <row r="375" spans="1:25" ht="20.25" customHeight="1">
      <c r="A375" s="73">
        <v>372</v>
      </c>
      <c r="B375" s="14" t="s">
        <v>107</v>
      </c>
      <c r="C375" s="12" t="s">
        <v>708</v>
      </c>
      <c r="D375" s="12"/>
      <c r="E375" s="12" t="s">
        <v>98</v>
      </c>
      <c r="F375" s="12" t="s">
        <v>263</v>
      </c>
      <c r="G375" s="12" t="s">
        <v>1692</v>
      </c>
      <c r="H375" s="12" t="s">
        <v>626</v>
      </c>
      <c r="I375" s="14" t="s">
        <v>1622</v>
      </c>
      <c r="J375" s="12" t="s">
        <v>19</v>
      </c>
      <c r="K375" s="12" t="s">
        <v>72</v>
      </c>
      <c r="L375" s="24" t="s">
        <v>45</v>
      </c>
      <c r="M375" s="73"/>
      <c r="N375" s="73"/>
      <c r="O375" s="13" t="s">
        <v>109</v>
      </c>
      <c r="P375" s="73">
        <v>54</v>
      </c>
      <c r="Q375" s="73" t="s">
        <v>76</v>
      </c>
      <c r="R375" s="73"/>
      <c r="S375" s="73" t="s">
        <v>76</v>
      </c>
      <c r="T375" s="73"/>
      <c r="U375" s="73" t="s">
        <v>76</v>
      </c>
      <c r="V375" s="73"/>
      <c r="W375" s="54" t="s">
        <v>3742</v>
      </c>
      <c r="X375" s="17" t="s">
        <v>1693</v>
      </c>
      <c r="Y375" s="16">
        <v>7807394998</v>
      </c>
    </row>
    <row r="376" spans="1:25" ht="20.25" customHeight="1">
      <c r="A376" s="73">
        <v>373</v>
      </c>
      <c r="B376" s="14" t="s">
        <v>107</v>
      </c>
      <c r="C376" s="12" t="s">
        <v>1004</v>
      </c>
      <c r="D376" s="12"/>
      <c r="E376" s="12"/>
      <c r="F376" s="12" t="s">
        <v>263</v>
      </c>
      <c r="G376" s="12" t="s">
        <v>643</v>
      </c>
      <c r="H376" s="12" t="s">
        <v>1694</v>
      </c>
      <c r="I376" s="14" t="s">
        <v>1623</v>
      </c>
      <c r="J376" s="12" t="s">
        <v>14</v>
      </c>
      <c r="K376" s="12" t="s">
        <v>72</v>
      </c>
      <c r="L376" s="24" t="s">
        <v>45</v>
      </c>
      <c r="M376" s="73"/>
      <c r="N376" s="73"/>
      <c r="O376" s="86" t="s">
        <v>81</v>
      </c>
      <c r="P376" s="73">
        <v>66</v>
      </c>
      <c r="Q376" s="73" t="s">
        <v>76</v>
      </c>
      <c r="R376" s="73"/>
      <c r="S376" s="73" t="s">
        <v>76</v>
      </c>
      <c r="T376" s="73"/>
      <c r="U376" s="73" t="s">
        <v>76</v>
      </c>
      <c r="V376" s="73"/>
      <c r="W376" s="54" t="s">
        <v>3743</v>
      </c>
      <c r="X376" s="17" t="s">
        <v>1695</v>
      </c>
      <c r="Y376" s="16">
        <v>9882970432</v>
      </c>
    </row>
    <row r="377" spans="1:25" ht="20.25" customHeight="1">
      <c r="A377" s="73">
        <v>374</v>
      </c>
      <c r="B377" s="14" t="s">
        <v>107</v>
      </c>
      <c r="C377" s="12" t="s">
        <v>220</v>
      </c>
      <c r="D377" s="12"/>
      <c r="E377" s="12" t="s">
        <v>919</v>
      </c>
      <c r="F377" s="12" t="s">
        <v>263</v>
      </c>
      <c r="G377" s="12" t="s">
        <v>1696</v>
      </c>
      <c r="H377" s="12" t="s">
        <v>820</v>
      </c>
      <c r="I377" s="14" t="s">
        <v>1624</v>
      </c>
      <c r="J377" s="12" t="s">
        <v>19</v>
      </c>
      <c r="K377" s="12" t="s">
        <v>74</v>
      </c>
      <c r="L377" s="24" t="s">
        <v>45</v>
      </c>
      <c r="M377" s="73"/>
      <c r="N377" s="73"/>
      <c r="O377" s="13" t="s">
        <v>81</v>
      </c>
      <c r="P377" s="73">
        <v>54.4</v>
      </c>
      <c r="Q377" s="73" t="s">
        <v>76</v>
      </c>
      <c r="R377" s="73"/>
      <c r="S377" s="73" t="s">
        <v>76</v>
      </c>
      <c r="T377" s="73"/>
      <c r="U377" s="73" t="s">
        <v>76</v>
      </c>
      <c r="V377" s="73"/>
      <c r="W377" s="54" t="s">
        <v>3744</v>
      </c>
      <c r="X377" s="17" t="s">
        <v>1697</v>
      </c>
      <c r="Y377" s="16">
        <v>8219246193</v>
      </c>
    </row>
    <row r="378" spans="1:25" ht="20.25" customHeight="1">
      <c r="A378" s="73">
        <v>375</v>
      </c>
      <c r="B378" s="14" t="s">
        <v>107</v>
      </c>
      <c r="C378" s="12" t="s">
        <v>1698</v>
      </c>
      <c r="D378" s="12"/>
      <c r="E378" s="12"/>
      <c r="F378" s="12" t="s">
        <v>263</v>
      </c>
      <c r="G378" s="12" t="s">
        <v>113</v>
      </c>
      <c r="H378" s="12" t="s">
        <v>1699</v>
      </c>
      <c r="I378" s="14" t="s">
        <v>1625</v>
      </c>
      <c r="J378" s="12" t="s">
        <v>19</v>
      </c>
      <c r="K378" s="12" t="s">
        <v>72</v>
      </c>
      <c r="L378" s="24" t="s">
        <v>45</v>
      </c>
      <c r="M378" s="73"/>
      <c r="N378" s="73"/>
      <c r="O378" s="86" t="s">
        <v>81</v>
      </c>
      <c r="P378" s="73">
        <v>72.2</v>
      </c>
      <c r="Q378" s="73" t="s">
        <v>76</v>
      </c>
      <c r="R378" s="73"/>
      <c r="S378" s="73" t="s">
        <v>76</v>
      </c>
      <c r="T378" s="73"/>
      <c r="U378" s="73" t="s">
        <v>76</v>
      </c>
      <c r="V378" s="73"/>
      <c r="W378" s="54" t="s">
        <v>3745</v>
      </c>
      <c r="X378" s="17" t="s">
        <v>1700</v>
      </c>
      <c r="Y378" s="16">
        <v>8580648850</v>
      </c>
    </row>
    <row r="379" spans="1:25" ht="20.25" customHeight="1">
      <c r="A379" s="73">
        <v>376</v>
      </c>
      <c r="B379" s="14" t="s">
        <v>107</v>
      </c>
      <c r="C379" s="12" t="s">
        <v>406</v>
      </c>
      <c r="D379" s="12"/>
      <c r="E379" s="12"/>
      <c r="F379" s="12" t="s">
        <v>263</v>
      </c>
      <c r="G379" s="12" t="s">
        <v>1701</v>
      </c>
      <c r="H379" s="12" t="s">
        <v>1702</v>
      </c>
      <c r="I379" s="14" t="s">
        <v>1626</v>
      </c>
      <c r="J379" s="12" t="s">
        <v>19</v>
      </c>
      <c r="K379" s="12" t="s">
        <v>74</v>
      </c>
      <c r="L379" s="24" t="s">
        <v>45</v>
      </c>
      <c r="M379" s="73"/>
      <c r="N379" s="73"/>
      <c r="O379" s="13" t="s">
        <v>110</v>
      </c>
      <c r="P379" s="73">
        <v>65</v>
      </c>
      <c r="Q379" s="73" t="s">
        <v>76</v>
      </c>
      <c r="R379" s="73"/>
      <c r="S379" s="73" t="s">
        <v>76</v>
      </c>
      <c r="T379" s="73"/>
      <c r="U379" s="73" t="s">
        <v>76</v>
      </c>
      <c r="V379" s="73"/>
      <c r="W379" s="54" t="s">
        <v>3746</v>
      </c>
      <c r="X379" s="17" t="s">
        <v>1703</v>
      </c>
      <c r="Y379" s="16">
        <v>7988420143</v>
      </c>
    </row>
    <row r="380" spans="1:25" ht="20.25" customHeight="1">
      <c r="A380" s="73">
        <v>377</v>
      </c>
      <c r="B380" s="14" t="s">
        <v>107</v>
      </c>
      <c r="C380" s="12" t="s">
        <v>1704</v>
      </c>
      <c r="D380" s="12"/>
      <c r="E380" s="12" t="s">
        <v>1705</v>
      </c>
      <c r="F380" s="12" t="s">
        <v>206</v>
      </c>
      <c r="G380" s="12" t="s">
        <v>1706</v>
      </c>
      <c r="H380" s="12" t="s">
        <v>1707</v>
      </c>
      <c r="I380" s="14" t="s">
        <v>1627</v>
      </c>
      <c r="J380" s="12" t="s">
        <v>19</v>
      </c>
      <c r="K380" s="12" t="s">
        <v>74</v>
      </c>
      <c r="L380" s="24" t="s">
        <v>45</v>
      </c>
      <c r="M380" s="73"/>
      <c r="N380" s="73"/>
      <c r="O380" s="13" t="s">
        <v>81</v>
      </c>
      <c r="P380" s="73">
        <v>88</v>
      </c>
      <c r="Q380" s="73" t="s">
        <v>76</v>
      </c>
      <c r="R380" s="73"/>
      <c r="S380" s="73" t="s">
        <v>76</v>
      </c>
      <c r="T380" s="73"/>
      <c r="U380" s="73" t="s">
        <v>76</v>
      </c>
      <c r="V380" s="73"/>
      <c r="W380" s="54" t="s">
        <v>3747</v>
      </c>
      <c r="X380" s="17" t="s">
        <v>1708</v>
      </c>
      <c r="Y380" s="16">
        <v>8626903034</v>
      </c>
    </row>
    <row r="381" spans="1:25" ht="20.25" customHeight="1">
      <c r="A381" s="73">
        <v>378</v>
      </c>
      <c r="B381" s="14" t="s">
        <v>107</v>
      </c>
      <c r="C381" s="12" t="s">
        <v>1709</v>
      </c>
      <c r="D381" s="12"/>
      <c r="E381" s="12" t="s">
        <v>433</v>
      </c>
      <c r="F381" s="12" t="s">
        <v>206</v>
      </c>
      <c r="G381" s="12" t="s">
        <v>1446</v>
      </c>
      <c r="H381" s="12" t="s">
        <v>1710</v>
      </c>
      <c r="I381" s="14" t="s">
        <v>1628</v>
      </c>
      <c r="J381" s="12" t="s">
        <v>14</v>
      </c>
      <c r="K381" s="12" t="s">
        <v>72</v>
      </c>
      <c r="L381" s="24" t="s">
        <v>45</v>
      </c>
      <c r="M381" s="73"/>
      <c r="N381" s="73"/>
      <c r="O381" s="13" t="s">
        <v>109</v>
      </c>
      <c r="P381" s="73">
        <v>72.599999999999994</v>
      </c>
      <c r="Q381" s="73" t="s">
        <v>76</v>
      </c>
      <c r="R381" s="73"/>
      <c r="S381" s="73" t="s">
        <v>76</v>
      </c>
      <c r="T381" s="73"/>
      <c r="U381" s="73" t="s">
        <v>76</v>
      </c>
      <c r="V381" s="73"/>
      <c r="W381" s="54" t="s">
        <v>3748</v>
      </c>
      <c r="X381" s="17" t="s">
        <v>1711</v>
      </c>
      <c r="Y381" s="16">
        <v>8350901550</v>
      </c>
    </row>
    <row r="382" spans="1:25" ht="20.25" customHeight="1">
      <c r="A382" s="73">
        <v>379</v>
      </c>
      <c r="B382" s="14" t="s">
        <v>107</v>
      </c>
      <c r="C382" s="12" t="s">
        <v>1529</v>
      </c>
      <c r="D382" s="12"/>
      <c r="E382" s="12" t="s">
        <v>97</v>
      </c>
      <c r="F382" s="12" t="s">
        <v>263</v>
      </c>
      <c r="G382" s="12" t="s">
        <v>1712</v>
      </c>
      <c r="H382" s="12" t="s">
        <v>1713</v>
      </c>
      <c r="I382" s="14" t="s">
        <v>1629</v>
      </c>
      <c r="J382" s="12" t="s">
        <v>19</v>
      </c>
      <c r="K382" s="12" t="s">
        <v>72</v>
      </c>
      <c r="L382" s="24" t="s">
        <v>45</v>
      </c>
      <c r="M382" s="73"/>
      <c r="N382" s="73"/>
      <c r="O382" s="86" t="s">
        <v>109</v>
      </c>
      <c r="P382" s="73">
        <v>76</v>
      </c>
      <c r="Q382" s="73" t="s">
        <v>76</v>
      </c>
      <c r="R382" s="73"/>
      <c r="S382" s="73" t="s">
        <v>76</v>
      </c>
      <c r="T382" s="73"/>
      <c r="U382" s="73" t="s">
        <v>76</v>
      </c>
      <c r="V382" s="73"/>
      <c r="W382" s="54" t="s">
        <v>3749</v>
      </c>
      <c r="X382" s="17" t="s">
        <v>1714</v>
      </c>
      <c r="Y382" s="16">
        <v>9015176001</v>
      </c>
    </row>
    <row r="383" spans="1:25" ht="20.25" customHeight="1">
      <c r="A383" s="73">
        <v>380</v>
      </c>
      <c r="B383" s="14" t="s">
        <v>107</v>
      </c>
      <c r="C383" s="12" t="s">
        <v>144</v>
      </c>
      <c r="D383" s="12"/>
      <c r="E383" s="12" t="s">
        <v>1715</v>
      </c>
      <c r="F383" s="12" t="s">
        <v>263</v>
      </c>
      <c r="G383" s="12" t="s">
        <v>1716</v>
      </c>
      <c r="H383" s="12" t="s">
        <v>1717</v>
      </c>
      <c r="I383" s="14" t="s">
        <v>1630</v>
      </c>
      <c r="J383" s="12" t="s">
        <v>37</v>
      </c>
      <c r="K383" s="12" t="s">
        <v>72</v>
      </c>
      <c r="L383" s="24" t="s">
        <v>45</v>
      </c>
      <c r="M383" s="73"/>
      <c r="N383" s="73"/>
      <c r="O383" s="13" t="s">
        <v>78</v>
      </c>
      <c r="P383" s="73">
        <v>60</v>
      </c>
      <c r="Q383" s="73" t="s">
        <v>76</v>
      </c>
      <c r="R383" s="73"/>
      <c r="S383" s="73" t="s">
        <v>76</v>
      </c>
      <c r="T383" s="73"/>
      <c r="U383" s="73" t="s">
        <v>76</v>
      </c>
      <c r="V383" s="73"/>
      <c r="W383" s="54" t="s">
        <v>3750</v>
      </c>
      <c r="X383" s="17" t="s">
        <v>1718</v>
      </c>
      <c r="Y383" s="16">
        <v>7876651241</v>
      </c>
    </row>
    <row r="384" spans="1:25" ht="20.25" customHeight="1">
      <c r="A384" s="73">
        <v>381</v>
      </c>
      <c r="B384" s="14" t="s">
        <v>107</v>
      </c>
      <c r="C384" s="25" t="s">
        <v>564</v>
      </c>
      <c r="D384" s="25"/>
      <c r="E384" s="25"/>
      <c r="F384" s="25" t="s">
        <v>263</v>
      </c>
      <c r="G384" s="25" t="s">
        <v>1517</v>
      </c>
      <c r="H384" s="25" t="s">
        <v>1719</v>
      </c>
      <c r="I384" s="14" t="s">
        <v>1631</v>
      </c>
      <c r="J384" s="25" t="s">
        <v>19</v>
      </c>
      <c r="K384" s="12" t="s">
        <v>75</v>
      </c>
      <c r="L384" s="25" t="s">
        <v>45</v>
      </c>
      <c r="M384" s="14"/>
      <c r="N384" s="14"/>
      <c r="O384" s="13" t="s">
        <v>81</v>
      </c>
      <c r="P384" s="14">
        <v>51.8</v>
      </c>
      <c r="Q384" s="14" t="s">
        <v>76</v>
      </c>
      <c r="R384" s="14"/>
      <c r="S384" s="14" t="s">
        <v>76</v>
      </c>
      <c r="T384" s="14"/>
      <c r="U384" s="14" t="s">
        <v>76</v>
      </c>
      <c r="V384" s="14"/>
      <c r="W384" s="54" t="s">
        <v>3751</v>
      </c>
      <c r="X384" s="17" t="s">
        <v>1720</v>
      </c>
      <c r="Y384" s="16">
        <v>9805865269</v>
      </c>
    </row>
    <row r="385" spans="1:25" ht="20.25" customHeight="1">
      <c r="A385" s="73">
        <v>382</v>
      </c>
      <c r="B385" s="14" t="s">
        <v>107</v>
      </c>
      <c r="C385" s="25" t="s">
        <v>1721</v>
      </c>
      <c r="D385" s="25"/>
      <c r="E385" s="25" t="s">
        <v>1705</v>
      </c>
      <c r="F385" s="25" t="s">
        <v>206</v>
      </c>
      <c r="G385" s="25" t="s">
        <v>1722</v>
      </c>
      <c r="H385" s="25" t="s">
        <v>1723</v>
      </c>
      <c r="I385" s="14" t="s">
        <v>1632</v>
      </c>
      <c r="J385" s="25" t="s">
        <v>14</v>
      </c>
      <c r="K385" s="12" t="s">
        <v>72</v>
      </c>
      <c r="L385" s="25" t="s">
        <v>45</v>
      </c>
      <c r="M385" s="14"/>
      <c r="N385" s="14"/>
      <c r="O385" s="13" t="s">
        <v>81</v>
      </c>
      <c r="P385" s="14">
        <v>56</v>
      </c>
      <c r="Q385" s="14" t="s">
        <v>76</v>
      </c>
      <c r="R385" s="14"/>
      <c r="S385" s="14" t="s">
        <v>76</v>
      </c>
      <c r="T385" s="14"/>
      <c r="U385" s="14" t="s">
        <v>76</v>
      </c>
      <c r="V385" s="14"/>
      <c r="W385" s="54" t="s">
        <v>3752</v>
      </c>
      <c r="X385" s="17" t="s">
        <v>1724</v>
      </c>
      <c r="Y385" s="16">
        <v>8894925898</v>
      </c>
    </row>
    <row r="386" spans="1:25" ht="20.25" customHeight="1">
      <c r="A386" s="73">
        <v>383</v>
      </c>
      <c r="B386" s="14" t="s">
        <v>107</v>
      </c>
      <c r="C386" s="25" t="s">
        <v>1725</v>
      </c>
      <c r="D386" s="14"/>
      <c r="E386" s="25" t="s">
        <v>97</v>
      </c>
      <c r="F386" s="25" t="s">
        <v>263</v>
      </c>
      <c r="G386" s="25" t="s">
        <v>1726</v>
      </c>
      <c r="H386" s="25" t="s">
        <v>1727</v>
      </c>
      <c r="I386" s="14" t="s">
        <v>3016</v>
      </c>
      <c r="J386" s="25" t="s">
        <v>14</v>
      </c>
      <c r="K386" s="12" t="s">
        <v>74</v>
      </c>
      <c r="L386" s="25" t="s">
        <v>45</v>
      </c>
      <c r="M386" s="14"/>
      <c r="N386" s="14"/>
      <c r="O386" s="12" t="s">
        <v>81</v>
      </c>
      <c r="P386" s="14">
        <v>60</v>
      </c>
      <c r="Q386" s="14" t="s">
        <v>76</v>
      </c>
      <c r="R386" s="14"/>
      <c r="S386" s="14" t="s">
        <v>76</v>
      </c>
      <c r="T386" s="14"/>
      <c r="U386" s="14" t="s">
        <v>76</v>
      </c>
      <c r="V386" s="14"/>
      <c r="W386" s="64" t="s">
        <v>3753</v>
      </c>
      <c r="X386" s="17" t="s">
        <v>1728</v>
      </c>
      <c r="Y386" s="16">
        <v>7654309027</v>
      </c>
    </row>
    <row r="387" spans="1:25" ht="15.75">
      <c r="A387" s="73">
        <v>384</v>
      </c>
      <c r="B387" s="14" t="s">
        <v>107</v>
      </c>
      <c r="C387" s="25" t="s">
        <v>3044</v>
      </c>
      <c r="D387" s="14"/>
      <c r="E387" s="25" t="s">
        <v>3045</v>
      </c>
      <c r="F387" s="25" t="s">
        <v>206</v>
      </c>
      <c r="G387" s="25" t="s">
        <v>3046</v>
      </c>
      <c r="H387" s="25" t="s">
        <v>3047</v>
      </c>
      <c r="I387" s="14" t="s">
        <v>3017</v>
      </c>
      <c r="J387" s="25" t="s">
        <v>3048</v>
      </c>
      <c r="K387" s="12" t="s">
        <v>73</v>
      </c>
      <c r="L387" s="25" t="s">
        <v>45</v>
      </c>
      <c r="M387" s="14"/>
      <c r="N387" s="14"/>
      <c r="O387" s="12" t="s">
        <v>81</v>
      </c>
      <c r="P387" s="14">
        <v>70</v>
      </c>
      <c r="Q387" s="14" t="s">
        <v>76</v>
      </c>
      <c r="R387" s="14"/>
      <c r="S387" s="14" t="s">
        <v>76</v>
      </c>
      <c r="T387" s="14"/>
      <c r="U387" s="14" t="s">
        <v>76</v>
      </c>
      <c r="V387" s="14"/>
      <c r="W387" s="54" t="s">
        <v>3754</v>
      </c>
      <c r="X387" s="17" t="s">
        <v>3049</v>
      </c>
      <c r="Y387" s="16">
        <v>7630865802</v>
      </c>
    </row>
    <row r="388" spans="1:25" ht="20.25" customHeight="1">
      <c r="A388" s="73">
        <v>385</v>
      </c>
      <c r="B388" s="14" t="s">
        <v>107</v>
      </c>
      <c r="C388" s="25" t="s">
        <v>3019</v>
      </c>
      <c r="D388" s="14"/>
      <c r="E388" s="25"/>
      <c r="F388" s="25" t="s">
        <v>206</v>
      </c>
      <c r="G388" s="25" t="s">
        <v>3020</v>
      </c>
      <c r="H388" s="25" t="s">
        <v>151</v>
      </c>
      <c r="I388" s="14" t="s">
        <v>3018</v>
      </c>
      <c r="J388" s="25" t="s">
        <v>19</v>
      </c>
      <c r="K388" s="12" t="s">
        <v>74</v>
      </c>
      <c r="L388" s="25" t="s">
        <v>45</v>
      </c>
      <c r="M388" s="14"/>
      <c r="N388" s="14"/>
      <c r="O388" s="12" t="s">
        <v>78</v>
      </c>
      <c r="P388" s="14">
        <v>63</v>
      </c>
      <c r="Q388" s="14" t="s">
        <v>76</v>
      </c>
      <c r="R388" s="14"/>
      <c r="S388" s="14" t="s">
        <v>76</v>
      </c>
      <c r="T388" s="14"/>
      <c r="U388" s="14" t="s">
        <v>76</v>
      </c>
      <c r="V388" s="14"/>
      <c r="W388" s="54" t="s">
        <v>3755</v>
      </c>
      <c r="X388" s="17" t="s">
        <v>3021</v>
      </c>
      <c r="Y388" s="16">
        <v>7876889382</v>
      </c>
    </row>
    <row r="389" spans="1:25" ht="20.25" customHeight="1">
      <c r="A389" s="73">
        <v>386</v>
      </c>
      <c r="B389" s="14" t="s">
        <v>107</v>
      </c>
      <c r="C389" s="25" t="s">
        <v>3191</v>
      </c>
      <c r="D389" s="14"/>
      <c r="E389" s="25" t="s">
        <v>247</v>
      </c>
      <c r="F389" s="25" t="s">
        <v>263</v>
      </c>
      <c r="G389" s="25" t="s">
        <v>3192</v>
      </c>
      <c r="H389" s="25" t="s">
        <v>3193</v>
      </c>
      <c r="I389" s="14" t="s">
        <v>3171</v>
      </c>
      <c r="J389" s="25" t="s">
        <v>497</v>
      </c>
      <c r="K389" s="12" t="s">
        <v>72</v>
      </c>
      <c r="L389" s="25" t="s">
        <v>45</v>
      </c>
      <c r="M389" s="14"/>
      <c r="N389" s="14"/>
      <c r="O389" s="86" t="s">
        <v>81</v>
      </c>
      <c r="P389" s="14">
        <v>59</v>
      </c>
      <c r="Q389" s="14" t="s">
        <v>76</v>
      </c>
      <c r="R389" s="14"/>
      <c r="S389" s="14" t="s">
        <v>76</v>
      </c>
      <c r="T389" s="14"/>
      <c r="U389" s="14" t="s">
        <v>76</v>
      </c>
      <c r="V389" s="14"/>
      <c r="W389" s="54" t="s">
        <v>3756</v>
      </c>
      <c r="X389" s="17" t="s">
        <v>3194</v>
      </c>
      <c r="Y389" s="16">
        <v>9824672535</v>
      </c>
    </row>
    <row r="390" spans="1:25" ht="20.25" customHeight="1">
      <c r="A390" s="73">
        <v>387</v>
      </c>
      <c r="B390" s="14" t="s">
        <v>107</v>
      </c>
      <c r="C390" s="25" t="s">
        <v>323</v>
      </c>
      <c r="D390" s="14"/>
      <c r="E390" s="25" t="s">
        <v>1165</v>
      </c>
      <c r="F390" s="25" t="s">
        <v>263</v>
      </c>
      <c r="G390" s="25" t="s">
        <v>4035</v>
      </c>
      <c r="H390" s="25" t="s">
        <v>727</v>
      </c>
      <c r="I390" s="14" t="s">
        <v>4036</v>
      </c>
      <c r="J390" s="25" t="s">
        <v>19</v>
      </c>
      <c r="K390" s="12" t="s">
        <v>73</v>
      </c>
      <c r="L390" s="24" t="s">
        <v>45</v>
      </c>
      <c r="M390" s="14"/>
      <c r="N390" s="14"/>
      <c r="O390" s="86" t="s">
        <v>109</v>
      </c>
      <c r="P390" s="14">
        <v>80</v>
      </c>
      <c r="Q390" s="14" t="s">
        <v>76</v>
      </c>
      <c r="R390" s="14"/>
      <c r="S390" s="14" t="s">
        <v>76</v>
      </c>
      <c r="T390" s="14"/>
      <c r="U390" s="14"/>
      <c r="V390" s="14"/>
      <c r="W390" s="64" t="s">
        <v>4037</v>
      </c>
      <c r="X390" s="17" t="s">
        <v>4038</v>
      </c>
      <c r="Y390" s="16">
        <v>6230396562</v>
      </c>
    </row>
    <row r="391" spans="1:25" ht="20.25" customHeight="1">
      <c r="A391" s="73">
        <v>388</v>
      </c>
      <c r="B391" s="14" t="s">
        <v>117</v>
      </c>
      <c r="C391" s="12" t="s">
        <v>1729</v>
      </c>
      <c r="D391" s="12"/>
      <c r="E391" s="12" t="s">
        <v>252</v>
      </c>
      <c r="F391" s="12" t="s">
        <v>206</v>
      </c>
      <c r="G391" s="12" t="s">
        <v>1362</v>
      </c>
      <c r="H391" s="12" t="s">
        <v>1730</v>
      </c>
      <c r="I391" s="14" t="s">
        <v>1731</v>
      </c>
      <c r="J391" s="12" t="s">
        <v>19</v>
      </c>
      <c r="K391" s="12" t="s">
        <v>74</v>
      </c>
      <c r="L391" s="24" t="s">
        <v>45</v>
      </c>
      <c r="M391" s="24"/>
      <c r="N391" s="24"/>
      <c r="O391" s="86" t="s">
        <v>110</v>
      </c>
      <c r="P391" s="73">
        <v>71</v>
      </c>
      <c r="Q391" s="73" t="s">
        <v>76</v>
      </c>
      <c r="R391" s="73"/>
      <c r="S391" s="73" t="s">
        <v>76</v>
      </c>
      <c r="T391" s="73"/>
      <c r="U391" s="73" t="s">
        <v>76</v>
      </c>
      <c r="V391" s="24"/>
      <c r="W391" s="16" t="s">
        <v>3757</v>
      </c>
      <c r="X391" s="17" t="s">
        <v>1777</v>
      </c>
      <c r="Y391" s="16">
        <v>9816194279</v>
      </c>
    </row>
    <row r="392" spans="1:25" ht="20.25" customHeight="1">
      <c r="A392" s="73">
        <v>389</v>
      </c>
      <c r="B392" s="14" t="s">
        <v>117</v>
      </c>
      <c r="C392" s="12" t="s">
        <v>1778</v>
      </c>
      <c r="D392" s="12"/>
      <c r="E392" s="12"/>
      <c r="F392" s="12" t="s">
        <v>206</v>
      </c>
      <c r="G392" s="12" t="s">
        <v>1779</v>
      </c>
      <c r="H392" s="12" t="s">
        <v>1780</v>
      </c>
      <c r="I392" s="14" t="s">
        <v>1732</v>
      </c>
      <c r="J392" s="12" t="s">
        <v>19</v>
      </c>
      <c r="K392" s="12" t="s">
        <v>73</v>
      </c>
      <c r="L392" s="24" t="s">
        <v>45</v>
      </c>
      <c r="M392" s="24"/>
      <c r="N392" s="24"/>
      <c r="O392" s="13" t="s">
        <v>110</v>
      </c>
      <c r="P392" s="73">
        <f>365/5</f>
        <v>73</v>
      </c>
      <c r="Q392" s="73" t="s">
        <v>76</v>
      </c>
      <c r="R392" s="73"/>
      <c r="S392" s="73" t="s">
        <v>76</v>
      </c>
      <c r="T392" s="73"/>
      <c r="U392" s="73" t="s">
        <v>76</v>
      </c>
      <c r="V392" s="24"/>
      <c r="W392" s="16" t="s">
        <v>3758</v>
      </c>
      <c r="X392" s="17" t="s">
        <v>1781</v>
      </c>
      <c r="Y392" s="16">
        <v>8628855765</v>
      </c>
    </row>
    <row r="393" spans="1:25" ht="20.25" customHeight="1">
      <c r="A393" s="73">
        <v>390</v>
      </c>
      <c r="B393" s="14" t="s">
        <v>117</v>
      </c>
      <c r="C393" s="12" t="s">
        <v>1782</v>
      </c>
      <c r="D393" s="12"/>
      <c r="E393" s="12"/>
      <c r="F393" s="12" t="s">
        <v>206</v>
      </c>
      <c r="G393" s="12" t="s">
        <v>1489</v>
      </c>
      <c r="H393" s="12" t="s">
        <v>1783</v>
      </c>
      <c r="I393" s="14" t="s">
        <v>1733</v>
      </c>
      <c r="J393" s="12" t="s">
        <v>19</v>
      </c>
      <c r="K393" s="12" t="s">
        <v>74</v>
      </c>
      <c r="L393" s="24" t="s">
        <v>45</v>
      </c>
      <c r="M393" s="24"/>
      <c r="N393" s="24"/>
      <c r="O393" s="13" t="s">
        <v>110</v>
      </c>
      <c r="P393" s="73">
        <v>55.4</v>
      </c>
      <c r="Q393" s="73" t="s">
        <v>76</v>
      </c>
      <c r="R393" s="73"/>
      <c r="S393" s="73" t="s">
        <v>76</v>
      </c>
      <c r="T393" s="73"/>
      <c r="U393" s="73" t="s">
        <v>76</v>
      </c>
      <c r="V393" s="24"/>
      <c r="W393" s="16" t="s">
        <v>3759</v>
      </c>
      <c r="X393" s="17" t="s">
        <v>1784</v>
      </c>
      <c r="Y393" s="16">
        <v>9805229101</v>
      </c>
    </row>
    <row r="394" spans="1:25" ht="20.25" customHeight="1">
      <c r="A394" s="73">
        <v>391</v>
      </c>
      <c r="B394" s="14" t="s">
        <v>117</v>
      </c>
      <c r="C394" s="12" t="s">
        <v>1785</v>
      </c>
      <c r="D394" s="12"/>
      <c r="E394" s="12" t="s">
        <v>1786</v>
      </c>
      <c r="F394" s="12" t="s">
        <v>263</v>
      </c>
      <c r="G394" s="12" t="s">
        <v>1787</v>
      </c>
      <c r="H394" s="12" t="s">
        <v>315</v>
      </c>
      <c r="I394" s="14" t="s">
        <v>1734</v>
      </c>
      <c r="J394" s="12" t="s">
        <v>19</v>
      </c>
      <c r="K394" s="12" t="s">
        <v>72</v>
      </c>
      <c r="L394" s="24" t="s">
        <v>45</v>
      </c>
      <c r="M394" s="24"/>
      <c r="N394" s="24"/>
      <c r="O394" s="13" t="s">
        <v>110</v>
      </c>
      <c r="P394" s="73">
        <v>71</v>
      </c>
      <c r="Q394" s="73" t="s">
        <v>76</v>
      </c>
      <c r="R394" s="73"/>
      <c r="S394" s="73" t="s">
        <v>76</v>
      </c>
      <c r="T394" s="73"/>
      <c r="U394" s="73" t="s">
        <v>76</v>
      </c>
      <c r="V394" s="24"/>
      <c r="W394" s="54" t="s">
        <v>3760</v>
      </c>
      <c r="X394" s="17" t="s">
        <v>1788</v>
      </c>
      <c r="Y394" s="16">
        <v>9805489439</v>
      </c>
    </row>
    <row r="395" spans="1:25" ht="20.25" customHeight="1">
      <c r="A395" s="73">
        <v>392</v>
      </c>
      <c r="B395" s="14" t="s">
        <v>117</v>
      </c>
      <c r="C395" s="12" t="s">
        <v>1789</v>
      </c>
      <c r="D395" s="12"/>
      <c r="E395" s="12" t="s">
        <v>1786</v>
      </c>
      <c r="F395" s="12" t="s">
        <v>263</v>
      </c>
      <c r="G395" s="12" t="s">
        <v>148</v>
      </c>
      <c r="H395" s="12" t="s">
        <v>714</v>
      </c>
      <c r="I395" s="14" t="s">
        <v>1735</v>
      </c>
      <c r="J395" s="12" t="s">
        <v>19</v>
      </c>
      <c r="K395" s="12" t="s">
        <v>75</v>
      </c>
      <c r="L395" s="24" t="s">
        <v>45</v>
      </c>
      <c r="M395" s="24"/>
      <c r="N395" s="24"/>
      <c r="O395" s="13" t="s">
        <v>110</v>
      </c>
      <c r="P395" s="73">
        <v>60</v>
      </c>
      <c r="Q395" s="73" t="s">
        <v>76</v>
      </c>
      <c r="R395" s="73"/>
      <c r="S395" s="73" t="s">
        <v>76</v>
      </c>
      <c r="T395" s="73"/>
      <c r="U395" s="73" t="s">
        <v>76</v>
      </c>
      <c r="V395" s="24"/>
      <c r="W395" s="54" t="s">
        <v>3761</v>
      </c>
      <c r="X395" s="17" t="s">
        <v>1790</v>
      </c>
      <c r="Y395" s="16">
        <v>9882070129</v>
      </c>
    </row>
    <row r="396" spans="1:25" ht="20.25" customHeight="1">
      <c r="A396" s="73">
        <v>393</v>
      </c>
      <c r="B396" s="14" t="s">
        <v>117</v>
      </c>
      <c r="C396" s="12" t="s">
        <v>323</v>
      </c>
      <c r="D396" s="21"/>
      <c r="E396" s="12" t="s">
        <v>309</v>
      </c>
      <c r="F396" s="12" t="s">
        <v>263</v>
      </c>
      <c r="G396" s="12" t="s">
        <v>745</v>
      </c>
      <c r="H396" s="12" t="s">
        <v>746</v>
      </c>
      <c r="I396" s="14" t="s">
        <v>1736</v>
      </c>
      <c r="J396" s="12" t="s">
        <v>19</v>
      </c>
      <c r="K396" s="12" t="s">
        <v>75</v>
      </c>
      <c r="L396" s="24" t="s">
        <v>45</v>
      </c>
      <c r="M396" s="16"/>
      <c r="N396" s="16"/>
      <c r="O396" s="13" t="s">
        <v>110</v>
      </c>
      <c r="P396" s="73">
        <f>288/5</f>
        <v>57.6</v>
      </c>
      <c r="Q396" s="73" t="s">
        <v>76</v>
      </c>
      <c r="R396" s="23"/>
      <c r="S396" s="73" t="s">
        <v>76</v>
      </c>
      <c r="T396" s="23"/>
      <c r="U396" s="73" t="s">
        <v>76</v>
      </c>
      <c r="V396" s="16"/>
      <c r="W396" s="54" t="s">
        <v>3762</v>
      </c>
      <c r="X396" s="16" t="s">
        <v>1791</v>
      </c>
      <c r="Y396" s="16">
        <v>7018526680</v>
      </c>
    </row>
    <row r="397" spans="1:25" ht="20.25" customHeight="1">
      <c r="A397" s="73">
        <v>394</v>
      </c>
      <c r="B397" s="14" t="s">
        <v>117</v>
      </c>
      <c r="C397" s="12" t="s">
        <v>199</v>
      </c>
      <c r="D397" s="21"/>
      <c r="E397" s="12" t="s">
        <v>239</v>
      </c>
      <c r="F397" s="12" t="s">
        <v>263</v>
      </c>
      <c r="G397" s="12" t="s">
        <v>324</v>
      </c>
      <c r="H397" s="12" t="s">
        <v>1792</v>
      </c>
      <c r="I397" s="14" t="s">
        <v>1737</v>
      </c>
      <c r="J397" s="12" t="s">
        <v>19</v>
      </c>
      <c r="K397" s="12" t="s">
        <v>72</v>
      </c>
      <c r="L397" s="24" t="s">
        <v>45</v>
      </c>
      <c r="M397" s="16"/>
      <c r="N397" s="16"/>
      <c r="O397" s="13" t="s">
        <v>110</v>
      </c>
      <c r="P397" s="73">
        <v>64</v>
      </c>
      <c r="Q397" s="73" t="s">
        <v>76</v>
      </c>
      <c r="R397" s="23"/>
      <c r="S397" s="73" t="s">
        <v>76</v>
      </c>
      <c r="T397" s="23"/>
      <c r="U397" s="73" t="s">
        <v>76</v>
      </c>
      <c r="V397" s="16"/>
      <c r="W397" s="54" t="s">
        <v>3763</v>
      </c>
      <c r="X397" s="16" t="s">
        <v>1793</v>
      </c>
      <c r="Y397" s="16">
        <v>9857372720</v>
      </c>
    </row>
    <row r="398" spans="1:25" ht="20.25" customHeight="1">
      <c r="A398" s="73">
        <v>395</v>
      </c>
      <c r="B398" s="14" t="s">
        <v>117</v>
      </c>
      <c r="C398" s="12" t="s">
        <v>1794</v>
      </c>
      <c r="D398" s="21"/>
      <c r="E398" s="12"/>
      <c r="F398" s="12" t="s">
        <v>263</v>
      </c>
      <c r="G398" s="12" t="s">
        <v>1795</v>
      </c>
      <c r="H398" s="12" t="s">
        <v>1637</v>
      </c>
      <c r="I398" s="14" t="s">
        <v>1738</v>
      </c>
      <c r="J398" s="12" t="s">
        <v>19</v>
      </c>
      <c r="K398" s="12" t="s">
        <v>73</v>
      </c>
      <c r="L398" s="24" t="s">
        <v>45</v>
      </c>
      <c r="M398" s="16"/>
      <c r="N398" s="16"/>
      <c r="O398" s="13" t="s">
        <v>110</v>
      </c>
      <c r="P398" s="73">
        <v>69</v>
      </c>
      <c r="Q398" s="73" t="s">
        <v>76</v>
      </c>
      <c r="R398" s="23"/>
      <c r="S398" s="73" t="s">
        <v>76</v>
      </c>
      <c r="T398" s="23"/>
      <c r="U398" s="73" t="s">
        <v>76</v>
      </c>
      <c r="V398" s="16"/>
      <c r="W398" s="54" t="s">
        <v>3764</v>
      </c>
      <c r="X398" s="16" t="s">
        <v>1796</v>
      </c>
      <c r="Y398" s="16">
        <v>8580997957</v>
      </c>
    </row>
    <row r="399" spans="1:25" ht="20.25" customHeight="1">
      <c r="A399" s="73">
        <v>396</v>
      </c>
      <c r="B399" s="14" t="s">
        <v>117</v>
      </c>
      <c r="C399" s="12" t="s">
        <v>1797</v>
      </c>
      <c r="D399" s="21"/>
      <c r="E399" s="12" t="s">
        <v>1798</v>
      </c>
      <c r="F399" s="12" t="s">
        <v>206</v>
      </c>
      <c r="G399" s="12" t="s">
        <v>1799</v>
      </c>
      <c r="H399" s="12" t="s">
        <v>1111</v>
      </c>
      <c r="I399" s="14" t="s">
        <v>1739</v>
      </c>
      <c r="J399" s="12" t="s">
        <v>19</v>
      </c>
      <c r="K399" s="12" t="s">
        <v>74</v>
      </c>
      <c r="L399" s="24" t="s">
        <v>45</v>
      </c>
      <c r="M399" s="16"/>
      <c r="N399" s="16"/>
      <c r="O399" s="13" t="s">
        <v>110</v>
      </c>
      <c r="P399" s="73">
        <v>77</v>
      </c>
      <c r="Q399" s="73" t="s">
        <v>76</v>
      </c>
      <c r="R399" s="23"/>
      <c r="S399" s="73" t="s">
        <v>76</v>
      </c>
      <c r="T399" s="23"/>
      <c r="U399" s="73" t="s">
        <v>76</v>
      </c>
      <c r="V399" s="16"/>
      <c r="W399" s="54" t="s">
        <v>3765</v>
      </c>
      <c r="X399" s="16" t="s">
        <v>1800</v>
      </c>
      <c r="Y399" s="16">
        <v>9816029375</v>
      </c>
    </row>
    <row r="400" spans="1:25" ht="20.25" customHeight="1">
      <c r="A400" s="73">
        <v>397</v>
      </c>
      <c r="B400" s="14" t="s">
        <v>117</v>
      </c>
      <c r="C400" s="12" t="s">
        <v>406</v>
      </c>
      <c r="D400" s="21"/>
      <c r="E400" s="12" t="s">
        <v>1262</v>
      </c>
      <c r="F400" s="12" t="s">
        <v>263</v>
      </c>
      <c r="G400" s="12" t="s">
        <v>1801</v>
      </c>
      <c r="H400" s="12" t="s">
        <v>445</v>
      </c>
      <c r="I400" s="14" t="s">
        <v>1740</v>
      </c>
      <c r="J400" s="12" t="s">
        <v>19</v>
      </c>
      <c r="K400" s="12" t="s">
        <v>72</v>
      </c>
      <c r="L400" s="24" t="s">
        <v>45</v>
      </c>
      <c r="M400" s="16"/>
      <c r="N400" s="16"/>
      <c r="O400" s="13" t="s">
        <v>110</v>
      </c>
      <c r="P400" s="73">
        <v>61.4</v>
      </c>
      <c r="Q400" s="73" t="s">
        <v>76</v>
      </c>
      <c r="R400" s="23"/>
      <c r="S400" s="73" t="s">
        <v>76</v>
      </c>
      <c r="T400" s="23"/>
      <c r="U400" s="73" t="s">
        <v>76</v>
      </c>
      <c r="V400" s="16"/>
      <c r="W400" s="54" t="s">
        <v>3766</v>
      </c>
      <c r="X400" s="16" t="s">
        <v>1802</v>
      </c>
      <c r="Y400" s="16">
        <v>9882134454</v>
      </c>
    </row>
    <row r="401" spans="1:25" ht="20.25" customHeight="1">
      <c r="A401" s="73">
        <v>398</v>
      </c>
      <c r="B401" s="14" t="s">
        <v>117</v>
      </c>
      <c r="C401" s="12" t="s">
        <v>312</v>
      </c>
      <c r="D401" s="21"/>
      <c r="E401" s="12"/>
      <c r="F401" s="12" t="s">
        <v>206</v>
      </c>
      <c r="G401" s="12" t="s">
        <v>1803</v>
      </c>
      <c r="H401" s="12" t="s">
        <v>1804</v>
      </c>
      <c r="I401" s="14" t="s">
        <v>1741</v>
      </c>
      <c r="J401" s="12" t="s">
        <v>19</v>
      </c>
      <c r="K401" s="12" t="s">
        <v>72</v>
      </c>
      <c r="L401" s="24" t="s">
        <v>45</v>
      </c>
      <c r="M401" s="16"/>
      <c r="N401" s="16"/>
      <c r="O401" s="13" t="s">
        <v>110</v>
      </c>
      <c r="P401" s="73">
        <v>63</v>
      </c>
      <c r="Q401" s="73" t="s">
        <v>76</v>
      </c>
      <c r="R401" s="23"/>
      <c r="S401" s="73" t="s">
        <v>76</v>
      </c>
      <c r="T401" s="23"/>
      <c r="U401" s="73" t="s">
        <v>76</v>
      </c>
      <c r="V401" s="16"/>
      <c r="W401" s="54" t="s">
        <v>3767</v>
      </c>
      <c r="X401" s="16" t="s">
        <v>1805</v>
      </c>
      <c r="Y401" s="16">
        <v>7876870415</v>
      </c>
    </row>
    <row r="402" spans="1:25" ht="20.25" customHeight="1">
      <c r="A402" s="73">
        <v>399</v>
      </c>
      <c r="B402" s="14" t="s">
        <v>117</v>
      </c>
      <c r="C402" s="12" t="s">
        <v>1806</v>
      </c>
      <c r="D402" s="21"/>
      <c r="E402" s="12" t="s">
        <v>604</v>
      </c>
      <c r="F402" s="12" t="s">
        <v>206</v>
      </c>
      <c r="G402" s="12" t="s">
        <v>1807</v>
      </c>
      <c r="H402" s="12" t="s">
        <v>1730</v>
      </c>
      <c r="I402" s="14" t="s">
        <v>1742</v>
      </c>
      <c r="J402" s="12" t="s">
        <v>19</v>
      </c>
      <c r="K402" s="12" t="s">
        <v>73</v>
      </c>
      <c r="L402" s="24" t="s">
        <v>45</v>
      </c>
      <c r="M402" s="16"/>
      <c r="N402" s="16"/>
      <c r="O402" s="13" t="s">
        <v>110</v>
      </c>
      <c r="P402" s="73">
        <v>67</v>
      </c>
      <c r="Q402" s="73" t="s">
        <v>76</v>
      </c>
      <c r="R402" s="23"/>
      <c r="S402" s="73" t="s">
        <v>76</v>
      </c>
      <c r="T402" s="23"/>
      <c r="U402" s="73" t="s">
        <v>76</v>
      </c>
      <c r="V402" s="16"/>
      <c r="W402" s="54" t="s">
        <v>3768</v>
      </c>
      <c r="X402" s="16" t="s">
        <v>1808</v>
      </c>
      <c r="Y402" s="16">
        <v>7018860075</v>
      </c>
    </row>
    <row r="403" spans="1:25" ht="20.25" customHeight="1">
      <c r="A403" s="73">
        <v>400</v>
      </c>
      <c r="B403" s="14" t="s">
        <v>117</v>
      </c>
      <c r="C403" s="12" t="s">
        <v>1809</v>
      </c>
      <c r="D403" s="21"/>
      <c r="E403" s="12" t="s">
        <v>313</v>
      </c>
      <c r="F403" s="12" t="s">
        <v>206</v>
      </c>
      <c r="G403" s="12" t="s">
        <v>1810</v>
      </c>
      <c r="H403" s="12" t="s">
        <v>1111</v>
      </c>
      <c r="I403" s="14" t="s">
        <v>1743</v>
      </c>
      <c r="J403" s="12" t="s">
        <v>19</v>
      </c>
      <c r="K403" s="12" t="s">
        <v>73</v>
      </c>
      <c r="L403" s="24" t="s">
        <v>45</v>
      </c>
      <c r="M403" s="16"/>
      <c r="N403" s="16"/>
      <c r="O403" s="13" t="s">
        <v>110</v>
      </c>
      <c r="P403" s="73">
        <v>87.4</v>
      </c>
      <c r="Q403" s="73" t="s">
        <v>76</v>
      </c>
      <c r="R403" s="23"/>
      <c r="S403" s="73" t="s">
        <v>76</v>
      </c>
      <c r="T403" s="23"/>
      <c r="U403" s="73" t="s">
        <v>76</v>
      </c>
      <c r="V403" s="16"/>
      <c r="W403" s="54" t="s">
        <v>3769</v>
      </c>
      <c r="X403" s="16" t="s">
        <v>1811</v>
      </c>
      <c r="Y403" s="16">
        <v>8894342172</v>
      </c>
    </row>
    <row r="404" spans="1:25" ht="20.25" customHeight="1">
      <c r="A404" s="73">
        <v>401</v>
      </c>
      <c r="B404" s="14" t="s">
        <v>117</v>
      </c>
      <c r="C404" s="12" t="s">
        <v>199</v>
      </c>
      <c r="D404" s="21"/>
      <c r="E404" s="12" t="s">
        <v>239</v>
      </c>
      <c r="F404" s="12" t="s">
        <v>263</v>
      </c>
      <c r="G404" s="12" t="s">
        <v>1812</v>
      </c>
      <c r="H404" s="12" t="s">
        <v>1813</v>
      </c>
      <c r="I404" s="14" t="s">
        <v>1744</v>
      </c>
      <c r="J404" s="12" t="s">
        <v>19</v>
      </c>
      <c r="K404" s="12" t="s">
        <v>72</v>
      </c>
      <c r="L404" s="24" t="s">
        <v>45</v>
      </c>
      <c r="M404" s="16"/>
      <c r="N404" s="16"/>
      <c r="O404" s="13" t="s">
        <v>110</v>
      </c>
      <c r="P404" s="73">
        <v>62.8</v>
      </c>
      <c r="Q404" s="73" t="s">
        <v>76</v>
      </c>
      <c r="R404" s="23"/>
      <c r="S404" s="73" t="s">
        <v>76</v>
      </c>
      <c r="T404" s="23"/>
      <c r="U404" s="73" t="s">
        <v>76</v>
      </c>
      <c r="V404" s="16"/>
      <c r="W404" s="54" t="s">
        <v>3770</v>
      </c>
      <c r="X404" s="16" t="s">
        <v>1814</v>
      </c>
      <c r="Y404" s="16">
        <v>9418642496</v>
      </c>
    </row>
    <row r="405" spans="1:25" ht="20.25" customHeight="1">
      <c r="A405" s="73">
        <v>402</v>
      </c>
      <c r="B405" s="14" t="s">
        <v>117</v>
      </c>
      <c r="C405" s="12" t="s">
        <v>1815</v>
      </c>
      <c r="D405" s="21"/>
      <c r="E405" s="12"/>
      <c r="F405" s="12" t="s">
        <v>206</v>
      </c>
      <c r="G405" s="12" t="s">
        <v>1816</v>
      </c>
      <c r="H405" s="12" t="s">
        <v>1817</v>
      </c>
      <c r="I405" s="14" t="s">
        <v>1745</v>
      </c>
      <c r="J405" s="12" t="s">
        <v>19</v>
      </c>
      <c r="K405" s="12" t="s">
        <v>73</v>
      </c>
      <c r="L405" s="24" t="s">
        <v>45</v>
      </c>
      <c r="M405" s="16"/>
      <c r="N405" s="16"/>
      <c r="O405" s="13" t="s">
        <v>110</v>
      </c>
      <c r="P405" s="73">
        <f>408/5</f>
        <v>81.599999999999994</v>
      </c>
      <c r="Q405" s="73" t="s">
        <v>76</v>
      </c>
      <c r="R405" s="23"/>
      <c r="S405" s="73" t="s">
        <v>76</v>
      </c>
      <c r="T405" s="23"/>
      <c r="U405" s="73" t="s">
        <v>76</v>
      </c>
      <c r="V405" s="16"/>
      <c r="W405" s="54" t="s">
        <v>3771</v>
      </c>
      <c r="X405" s="16" t="s">
        <v>1818</v>
      </c>
      <c r="Y405" s="16">
        <v>9015189058</v>
      </c>
    </row>
    <row r="406" spans="1:25" ht="20.25" customHeight="1">
      <c r="A406" s="73">
        <v>403</v>
      </c>
      <c r="B406" s="14" t="s">
        <v>117</v>
      </c>
      <c r="C406" s="12" t="s">
        <v>1819</v>
      </c>
      <c r="D406" s="21"/>
      <c r="E406" s="12" t="s">
        <v>604</v>
      </c>
      <c r="F406" s="12" t="s">
        <v>206</v>
      </c>
      <c r="G406" s="12" t="s">
        <v>1820</v>
      </c>
      <c r="H406" s="12" t="s">
        <v>1821</v>
      </c>
      <c r="I406" s="14" t="s">
        <v>1746</v>
      </c>
      <c r="J406" s="12" t="s">
        <v>19</v>
      </c>
      <c r="K406" s="12" t="s">
        <v>73</v>
      </c>
      <c r="L406" s="24" t="s">
        <v>45</v>
      </c>
      <c r="M406" s="16"/>
      <c r="N406" s="16"/>
      <c r="O406" s="13" t="s">
        <v>110</v>
      </c>
      <c r="P406" s="73">
        <f>404/5</f>
        <v>80.8</v>
      </c>
      <c r="Q406" s="73" t="s">
        <v>76</v>
      </c>
      <c r="R406" s="23"/>
      <c r="S406" s="73" t="s">
        <v>76</v>
      </c>
      <c r="T406" s="23"/>
      <c r="U406" s="73" t="s">
        <v>76</v>
      </c>
      <c r="V406" s="16"/>
      <c r="W406" s="54" t="s">
        <v>3772</v>
      </c>
      <c r="X406" s="16" t="s">
        <v>1822</v>
      </c>
      <c r="Y406" s="16">
        <v>9882417858</v>
      </c>
    </row>
    <row r="407" spans="1:25" ht="20.25" customHeight="1">
      <c r="A407" s="73">
        <v>404</v>
      </c>
      <c r="B407" s="14" t="s">
        <v>117</v>
      </c>
      <c r="C407" s="12" t="s">
        <v>1823</v>
      </c>
      <c r="D407" s="21" t="s">
        <v>97</v>
      </c>
      <c r="E407" s="12" t="s">
        <v>98</v>
      </c>
      <c r="F407" s="12" t="s">
        <v>263</v>
      </c>
      <c r="G407" s="12" t="s">
        <v>1824</v>
      </c>
      <c r="H407" s="12" t="s">
        <v>717</v>
      </c>
      <c r="I407" s="14" t="s">
        <v>1747</v>
      </c>
      <c r="J407" s="12" t="s">
        <v>14</v>
      </c>
      <c r="K407" s="12" t="s">
        <v>72</v>
      </c>
      <c r="L407" s="24" t="s">
        <v>45</v>
      </c>
      <c r="M407" s="16"/>
      <c r="N407" s="16"/>
      <c r="O407" s="13" t="s">
        <v>110</v>
      </c>
      <c r="P407" s="73">
        <v>61</v>
      </c>
      <c r="Q407" s="73" t="s">
        <v>76</v>
      </c>
      <c r="R407" s="23"/>
      <c r="S407" s="73" t="s">
        <v>76</v>
      </c>
      <c r="T407" s="23"/>
      <c r="U407" s="73" t="s">
        <v>76</v>
      </c>
      <c r="V407" s="16"/>
      <c r="W407" s="54" t="s">
        <v>3773</v>
      </c>
      <c r="X407" s="16" t="s">
        <v>1825</v>
      </c>
      <c r="Y407" s="16">
        <v>7876314045</v>
      </c>
    </row>
    <row r="408" spans="1:25" ht="20.25" customHeight="1">
      <c r="A408" s="73">
        <v>405</v>
      </c>
      <c r="B408" s="14" t="s">
        <v>117</v>
      </c>
      <c r="C408" s="12" t="s">
        <v>308</v>
      </c>
      <c r="D408" s="21"/>
      <c r="E408" s="12" t="s">
        <v>97</v>
      </c>
      <c r="F408" s="12" t="s">
        <v>263</v>
      </c>
      <c r="G408" s="12" t="s">
        <v>1829</v>
      </c>
      <c r="H408" s="12" t="s">
        <v>1830</v>
      </c>
      <c r="I408" s="14" t="s">
        <v>1748</v>
      </c>
      <c r="J408" s="12" t="s">
        <v>14</v>
      </c>
      <c r="K408" s="12" t="s">
        <v>74</v>
      </c>
      <c r="L408" s="24" t="s">
        <v>45</v>
      </c>
      <c r="M408" s="16"/>
      <c r="N408" s="16"/>
      <c r="O408" s="13" t="s">
        <v>110</v>
      </c>
      <c r="P408" s="73">
        <v>68.8</v>
      </c>
      <c r="Q408" s="73" t="s">
        <v>76</v>
      </c>
      <c r="R408" s="23"/>
      <c r="S408" s="73" t="s">
        <v>76</v>
      </c>
      <c r="T408" s="23"/>
      <c r="U408" s="73" t="s">
        <v>76</v>
      </c>
      <c r="V408" s="16"/>
      <c r="W408" s="54" t="s">
        <v>3774</v>
      </c>
      <c r="X408" s="16" t="s">
        <v>1831</v>
      </c>
      <c r="Y408" s="16">
        <v>9142834577</v>
      </c>
    </row>
    <row r="409" spans="1:25" ht="20.25" customHeight="1">
      <c r="A409" s="73">
        <v>406</v>
      </c>
      <c r="B409" s="14" t="s">
        <v>117</v>
      </c>
      <c r="C409" s="12" t="s">
        <v>1345</v>
      </c>
      <c r="D409" s="21" t="s">
        <v>97</v>
      </c>
      <c r="E409" s="12" t="s">
        <v>239</v>
      </c>
      <c r="F409" s="12" t="s">
        <v>263</v>
      </c>
      <c r="G409" s="12" t="s">
        <v>1832</v>
      </c>
      <c r="H409" s="12" t="s">
        <v>1833</v>
      </c>
      <c r="I409" s="14" t="s">
        <v>1749</v>
      </c>
      <c r="J409" s="12" t="s">
        <v>19</v>
      </c>
      <c r="K409" s="12" t="s">
        <v>72</v>
      </c>
      <c r="L409" s="24" t="s">
        <v>45</v>
      </c>
      <c r="M409" s="16"/>
      <c r="N409" s="16"/>
      <c r="O409" s="13" t="s">
        <v>110</v>
      </c>
      <c r="P409" s="73">
        <v>68.599999999999994</v>
      </c>
      <c r="Q409" s="73" t="s">
        <v>76</v>
      </c>
      <c r="R409" s="23"/>
      <c r="S409" s="73" t="s">
        <v>76</v>
      </c>
      <c r="T409" s="23"/>
      <c r="U409" s="73" t="s">
        <v>76</v>
      </c>
      <c r="V409" s="16"/>
      <c r="W409" s="54" t="s">
        <v>3775</v>
      </c>
      <c r="X409" s="16" t="s">
        <v>1834</v>
      </c>
      <c r="Y409" s="16">
        <v>8580747046</v>
      </c>
    </row>
    <row r="410" spans="1:25" ht="20.25" customHeight="1">
      <c r="A410" s="73">
        <v>407</v>
      </c>
      <c r="B410" s="14" t="s">
        <v>117</v>
      </c>
      <c r="C410" s="12" t="s">
        <v>1835</v>
      </c>
      <c r="D410" s="21"/>
      <c r="E410" s="12" t="s">
        <v>313</v>
      </c>
      <c r="F410" s="12" t="s">
        <v>206</v>
      </c>
      <c r="G410" s="12" t="s">
        <v>153</v>
      </c>
      <c r="H410" s="12" t="s">
        <v>1836</v>
      </c>
      <c r="I410" s="14" t="s">
        <v>1750</v>
      </c>
      <c r="J410" s="12" t="s">
        <v>19</v>
      </c>
      <c r="K410" s="12" t="s">
        <v>73</v>
      </c>
      <c r="L410" s="24" t="s">
        <v>45</v>
      </c>
      <c r="M410" s="16"/>
      <c r="N410" s="16"/>
      <c r="O410" s="13" t="s">
        <v>110</v>
      </c>
      <c r="P410" s="73">
        <v>80.599999999999994</v>
      </c>
      <c r="Q410" s="73" t="s">
        <v>76</v>
      </c>
      <c r="R410" s="23"/>
      <c r="S410" s="73" t="s">
        <v>76</v>
      </c>
      <c r="T410" s="23"/>
      <c r="U410" s="73" t="s">
        <v>76</v>
      </c>
      <c r="V410" s="16"/>
      <c r="W410" s="54" t="s">
        <v>3776</v>
      </c>
      <c r="X410" s="16" t="s">
        <v>1837</v>
      </c>
      <c r="Y410" s="16">
        <v>7876574621</v>
      </c>
    </row>
    <row r="411" spans="1:25" ht="20.25" customHeight="1">
      <c r="A411" s="73">
        <v>408</v>
      </c>
      <c r="B411" s="14" t="s">
        <v>117</v>
      </c>
      <c r="C411" s="12" t="s">
        <v>1838</v>
      </c>
      <c r="D411" s="21"/>
      <c r="E411" s="12" t="s">
        <v>97</v>
      </c>
      <c r="F411" s="12" t="s">
        <v>263</v>
      </c>
      <c r="G411" s="12" t="s">
        <v>1839</v>
      </c>
      <c r="H411" s="12" t="s">
        <v>1840</v>
      </c>
      <c r="I411" s="14" t="s">
        <v>1751</v>
      </c>
      <c r="J411" s="12" t="s">
        <v>19</v>
      </c>
      <c r="K411" s="12" t="s">
        <v>73</v>
      </c>
      <c r="L411" s="24" t="s">
        <v>45</v>
      </c>
      <c r="M411" s="16"/>
      <c r="N411" s="16"/>
      <c r="O411" s="13" t="s">
        <v>110</v>
      </c>
      <c r="P411" s="73">
        <v>81</v>
      </c>
      <c r="Q411" s="73" t="s">
        <v>76</v>
      </c>
      <c r="R411" s="23"/>
      <c r="S411" s="73" t="s">
        <v>76</v>
      </c>
      <c r="T411" s="23"/>
      <c r="U411" s="73" t="s">
        <v>76</v>
      </c>
      <c r="V411" s="16"/>
      <c r="W411" s="54" t="s">
        <v>3777</v>
      </c>
      <c r="X411" s="16" t="s">
        <v>1841</v>
      </c>
      <c r="Y411" s="16">
        <v>8219444292</v>
      </c>
    </row>
    <row r="412" spans="1:25" ht="20.25" customHeight="1">
      <c r="A412" s="73">
        <v>409</v>
      </c>
      <c r="B412" s="14" t="s">
        <v>117</v>
      </c>
      <c r="C412" s="12" t="s">
        <v>1842</v>
      </c>
      <c r="D412" s="21"/>
      <c r="E412" s="12" t="s">
        <v>604</v>
      </c>
      <c r="F412" s="12" t="s">
        <v>206</v>
      </c>
      <c r="G412" s="12" t="s">
        <v>1843</v>
      </c>
      <c r="H412" s="12" t="s">
        <v>384</v>
      </c>
      <c r="I412" s="14" t="s">
        <v>1752</v>
      </c>
      <c r="J412" s="12" t="s">
        <v>19</v>
      </c>
      <c r="K412" s="12" t="s">
        <v>73</v>
      </c>
      <c r="L412" s="24" t="s">
        <v>45</v>
      </c>
      <c r="M412" s="16"/>
      <c r="N412" s="16"/>
      <c r="O412" s="13" t="s">
        <v>110</v>
      </c>
      <c r="P412" s="73">
        <f>401/5</f>
        <v>80.2</v>
      </c>
      <c r="Q412" s="73" t="s">
        <v>76</v>
      </c>
      <c r="R412" s="23"/>
      <c r="S412" s="73" t="s">
        <v>76</v>
      </c>
      <c r="T412" s="23"/>
      <c r="U412" s="73" t="s">
        <v>76</v>
      </c>
      <c r="V412" s="16"/>
      <c r="W412" s="54" t="s">
        <v>3778</v>
      </c>
      <c r="X412" s="16" t="s">
        <v>1844</v>
      </c>
      <c r="Y412" s="16">
        <v>9882800076</v>
      </c>
    </row>
    <row r="413" spans="1:25" ht="20.25" customHeight="1">
      <c r="A413" s="73">
        <v>410</v>
      </c>
      <c r="B413" s="14" t="s">
        <v>117</v>
      </c>
      <c r="C413" s="12" t="s">
        <v>1845</v>
      </c>
      <c r="D413" s="21"/>
      <c r="E413" s="12" t="s">
        <v>919</v>
      </c>
      <c r="F413" s="12" t="s">
        <v>206</v>
      </c>
      <c r="G413" s="12" t="s">
        <v>101</v>
      </c>
      <c r="H413" s="12" t="s">
        <v>1846</v>
      </c>
      <c r="I413" s="14" t="s">
        <v>1753</v>
      </c>
      <c r="J413" s="12" t="s">
        <v>19</v>
      </c>
      <c r="K413" s="12" t="s">
        <v>73</v>
      </c>
      <c r="L413" s="24" t="s">
        <v>45</v>
      </c>
      <c r="M413" s="16"/>
      <c r="N413" s="16"/>
      <c r="O413" s="13" t="s">
        <v>110</v>
      </c>
      <c r="P413" s="73">
        <v>65.2</v>
      </c>
      <c r="Q413" s="73" t="s">
        <v>76</v>
      </c>
      <c r="R413" s="23"/>
      <c r="S413" s="73" t="s">
        <v>76</v>
      </c>
      <c r="T413" s="23"/>
      <c r="U413" s="73" t="s">
        <v>76</v>
      </c>
      <c r="V413" s="16"/>
      <c r="W413" s="54" t="s">
        <v>3779</v>
      </c>
      <c r="X413" s="16" t="s">
        <v>1847</v>
      </c>
      <c r="Y413" s="16">
        <v>9915718427</v>
      </c>
    </row>
    <row r="414" spans="1:25" ht="20.25" customHeight="1">
      <c r="A414" s="73">
        <v>411</v>
      </c>
      <c r="B414" s="14" t="s">
        <v>117</v>
      </c>
      <c r="C414" s="12" t="s">
        <v>1465</v>
      </c>
      <c r="D414" s="21"/>
      <c r="E414" s="12" t="s">
        <v>1848</v>
      </c>
      <c r="F414" s="12" t="s">
        <v>263</v>
      </c>
      <c r="G414" s="12" t="s">
        <v>1849</v>
      </c>
      <c r="H414" s="12" t="s">
        <v>1850</v>
      </c>
      <c r="I414" s="14" t="s">
        <v>1754</v>
      </c>
      <c r="J414" s="12" t="s">
        <v>19</v>
      </c>
      <c r="K414" s="12" t="s">
        <v>72</v>
      </c>
      <c r="L414" s="24" t="s">
        <v>45</v>
      </c>
      <c r="M414" s="16"/>
      <c r="N414" s="16"/>
      <c r="O414" s="13" t="s">
        <v>110</v>
      </c>
      <c r="P414" s="73">
        <v>63</v>
      </c>
      <c r="Q414" s="73" t="s">
        <v>76</v>
      </c>
      <c r="R414" s="23"/>
      <c r="S414" s="73" t="s">
        <v>76</v>
      </c>
      <c r="T414" s="23"/>
      <c r="U414" s="73" t="s">
        <v>76</v>
      </c>
      <c r="V414" s="16"/>
      <c r="W414" s="54" t="s">
        <v>3780</v>
      </c>
      <c r="X414" s="16" t="s">
        <v>1851</v>
      </c>
      <c r="Y414" s="16">
        <v>8988403899</v>
      </c>
    </row>
    <row r="415" spans="1:25" ht="20.25" customHeight="1">
      <c r="A415" s="73">
        <v>412</v>
      </c>
      <c r="B415" s="14" t="s">
        <v>117</v>
      </c>
      <c r="C415" s="12" t="s">
        <v>1852</v>
      </c>
      <c r="D415" s="21"/>
      <c r="E415" s="12" t="s">
        <v>98</v>
      </c>
      <c r="F415" s="12" t="s">
        <v>206</v>
      </c>
      <c r="G415" s="12" t="s">
        <v>1853</v>
      </c>
      <c r="H415" s="12" t="s">
        <v>251</v>
      </c>
      <c r="I415" s="14" t="s">
        <v>1755</v>
      </c>
      <c r="J415" s="12" t="s">
        <v>19</v>
      </c>
      <c r="K415" s="12" t="s">
        <v>72</v>
      </c>
      <c r="L415" s="24" t="s">
        <v>45</v>
      </c>
      <c r="M415" s="16"/>
      <c r="N415" s="16"/>
      <c r="O415" s="13" t="s">
        <v>110</v>
      </c>
      <c r="P415" s="73">
        <v>70</v>
      </c>
      <c r="Q415" s="73" t="s">
        <v>76</v>
      </c>
      <c r="R415" s="23"/>
      <c r="S415" s="73" t="s">
        <v>76</v>
      </c>
      <c r="T415" s="23"/>
      <c r="U415" s="73" t="s">
        <v>76</v>
      </c>
      <c r="V415" s="16"/>
      <c r="W415" s="54" t="s">
        <v>3781</v>
      </c>
      <c r="X415" s="16" t="s">
        <v>1854</v>
      </c>
      <c r="Y415" s="16">
        <v>8894241848</v>
      </c>
    </row>
    <row r="416" spans="1:25" ht="20.25" customHeight="1">
      <c r="A416" s="73">
        <v>413</v>
      </c>
      <c r="B416" s="14" t="s">
        <v>117</v>
      </c>
      <c r="C416" s="12" t="s">
        <v>1211</v>
      </c>
      <c r="D416" s="21"/>
      <c r="E416" s="12" t="s">
        <v>1855</v>
      </c>
      <c r="F416" s="12" t="s">
        <v>263</v>
      </c>
      <c r="G416" s="12" t="s">
        <v>1856</v>
      </c>
      <c r="H416" s="12" t="s">
        <v>1857</v>
      </c>
      <c r="I416" s="14" t="s">
        <v>1756</v>
      </c>
      <c r="J416" s="12" t="s">
        <v>19</v>
      </c>
      <c r="K416" s="12" t="s">
        <v>75</v>
      </c>
      <c r="L416" s="24" t="s">
        <v>45</v>
      </c>
      <c r="M416" s="16"/>
      <c r="N416" s="16"/>
      <c r="O416" s="13" t="s">
        <v>110</v>
      </c>
      <c r="P416" s="73">
        <v>49</v>
      </c>
      <c r="Q416" s="73" t="s">
        <v>76</v>
      </c>
      <c r="R416" s="23"/>
      <c r="S416" s="73" t="s">
        <v>76</v>
      </c>
      <c r="T416" s="23"/>
      <c r="U416" s="73" t="s">
        <v>76</v>
      </c>
      <c r="V416" s="16"/>
      <c r="W416" s="54" t="s">
        <v>3782</v>
      </c>
      <c r="X416" s="16" t="s">
        <v>1858</v>
      </c>
      <c r="Y416" s="16">
        <v>7807095536</v>
      </c>
    </row>
    <row r="417" spans="1:25" ht="20.25" customHeight="1">
      <c r="A417" s="73">
        <v>414</v>
      </c>
      <c r="B417" s="14" t="s">
        <v>117</v>
      </c>
      <c r="C417" s="12" t="s">
        <v>1859</v>
      </c>
      <c r="D417" s="21"/>
      <c r="E417" s="12" t="s">
        <v>98</v>
      </c>
      <c r="F417" s="12" t="s">
        <v>263</v>
      </c>
      <c r="G417" s="12" t="s">
        <v>1610</v>
      </c>
      <c r="H417" s="12" t="s">
        <v>1860</v>
      </c>
      <c r="I417" s="14" t="s">
        <v>1757</v>
      </c>
      <c r="J417" s="12" t="s">
        <v>19</v>
      </c>
      <c r="K417" s="12" t="s">
        <v>72</v>
      </c>
      <c r="L417" s="24" t="s">
        <v>45</v>
      </c>
      <c r="M417" s="16"/>
      <c r="N417" s="16"/>
      <c r="O417" s="13" t="s">
        <v>110</v>
      </c>
      <c r="P417" s="73">
        <v>68.400000000000006</v>
      </c>
      <c r="Q417" s="73" t="s">
        <v>76</v>
      </c>
      <c r="R417" s="23"/>
      <c r="S417" s="73" t="s">
        <v>76</v>
      </c>
      <c r="T417" s="23"/>
      <c r="U417" s="73" t="s">
        <v>76</v>
      </c>
      <c r="V417" s="16"/>
      <c r="W417" s="54" t="s">
        <v>3783</v>
      </c>
      <c r="X417" s="16" t="s">
        <v>1861</v>
      </c>
      <c r="Y417" s="16">
        <v>9805673525</v>
      </c>
    </row>
    <row r="418" spans="1:25" ht="20.25" customHeight="1">
      <c r="A418" s="73">
        <v>415</v>
      </c>
      <c r="B418" s="14" t="s">
        <v>117</v>
      </c>
      <c r="C418" s="12" t="s">
        <v>1862</v>
      </c>
      <c r="D418" s="21"/>
      <c r="E418" s="12" t="s">
        <v>309</v>
      </c>
      <c r="F418" s="12" t="s">
        <v>263</v>
      </c>
      <c r="G418" s="12" t="s">
        <v>561</v>
      </c>
      <c r="H418" s="12" t="s">
        <v>384</v>
      </c>
      <c r="I418" s="14" t="s">
        <v>1758</v>
      </c>
      <c r="J418" s="12" t="s">
        <v>19</v>
      </c>
      <c r="K418" s="12" t="s">
        <v>75</v>
      </c>
      <c r="L418" s="24" t="s">
        <v>45</v>
      </c>
      <c r="M418" s="16"/>
      <c r="N418" s="16"/>
      <c r="O418" s="13" t="s">
        <v>110</v>
      </c>
      <c r="P418" s="73">
        <v>77</v>
      </c>
      <c r="Q418" s="73" t="s">
        <v>76</v>
      </c>
      <c r="R418" s="23"/>
      <c r="S418" s="73" t="s">
        <v>76</v>
      </c>
      <c r="T418" s="23"/>
      <c r="U418" s="73" t="s">
        <v>76</v>
      </c>
      <c r="V418" s="16"/>
      <c r="W418" s="54" t="s">
        <v>3784</v>
      </c>
      <c r="X418" s="16" t="s">
        <v>1863</v>
      </c>
      <c r="Y418" s="16">
        <v>8544728334</v>
      </c>
    </row>
    <row r="419" spans="1:25" ht="20.25" customHeight="1">
      <c r="A419" s="73">
        <v>416</v>
      </c>
      <c r="B419" s="14" t="s">
        <v>117</v>
      </c>
      <c r="C419" s="12" t="s">
        <v>1864</v>
      </c>
      <c r="D419" s="21"/>
      <c r="E419" s="12" t="s">
        <v>1637</v>
      </c>
      <c r="F419" s="12" t="s">
        <v>206</v>
      </c>
      <c r="G419" s="12" t="s">
        <v>1865</v>
      </c>
      <c r="H419" s="12" t="s">
        <v>1866</v>
      </c>
      <c r="I419" s="14" t="s">
        <v>1759</v>
      </c>
      <c r="J419" s="12" t="s">
        <v>19</v>
      </c>
      <c r="K419" s="12" t="s">
        <v>75</v>
      </c>
      <c r="L419" s="24" t="s">
        <v>45</v>
      </c>
      <c r="M419" s="16"/>
      <c r="N419" s="16"/>
      <c r="O419" s="13" t="s">
        <v>110</v>
      </c>
      <c r="P419" s="73">
        <v>81</v>
      </c>
      <c r="Q419" s="73" t="s">
        <v>76</v>
      </c>
      <c r="R419" s="23"/>
      <c r="S419" s="73" t="s">
        <v>76</v>
      </c>
      <c r="T419" s="23"/>
      <c r="U419" s="73" t="s">
        <v>76</v>
      </c>
      <c r="V419" s="16"/>
      <c r="W419" s="54" t="s">
        <v>3785</v>
      </c>
      <c r="X419" s="16" t="s">
        <v>1867</v>
      </c>
      <c r="Y419" s="16">
        <v>9015259793</v>
      </c>
    </row>
    <row r="420" spans="1:25" ht="20.25" customHeight="1">
      <c r="A420" s="73">
        <v>417</v>
      </c>
      <c r="B420" s="14" t="s">
        <v>117</v>
      </c>
      <c r="C420" s="12" t="s">
        <v>171</v>
      </c>
      <c r="D420" s="21"/>
      <c r="E420" s="12" t="s">
        <v>313</v>
      </c>
      <c r="F420" s="12" t="s">
        <v>206</v>
      </c>
      <c r="G420" s="12" t="s">
        <v>576</v>
      </c>
      <c r="H420" s="12" t="s">
        <v>1868</v>
      </c>
      <c r="I420" s="14" t="s">
        <v>1760</v>
      </c>
      <c r="J420" s="12" t="s">
        <v>19</v>
      </c>
      <c r="K420" s="12" t="s">
        <v>73</v>
      </c>
      <c r="L420" s="24" t="s">
        <v>45</v>
      </c>
      <c r="M420" s="16"/>
      <c r="N420" s="16"/>
      <c r="O420" s="13" t="s">
        <v>110</v>
      </c>
      <c r="P420" s="73">
        <v>76.2</v>
      </c>
      <c r="Q420" s="73" t="s">
        <v>76</v>
      </c>
      <c r="R420" s="23"/>
      <c r="S420" s="73" t="s">
        <v>76</v>
      </c>
      <c r="T420" s="23"/>
      <c r="U420" s="73" t="s">
        <v>76</v>
      </c>
      <c r="V420" s="16"/>
      <c r="W420" s="54" t="s">
        <v>3786</v>
      </c>
      <c r="X420" s="16" t="s">
        <v>1869</v>
      </c>
      <c r="Y420" s="16">
        <v>7876518975</v>
      </c>
    </row>
    <row r="421" spans="1:25" ht="20.25" customHeight="1">
      <c r="A421" s="73">
        <v>418</v>
      </c>
      <c r="B421" s="14" t="s">
        <v>117</v>
      </c>
      <c r="C421" s="12" t="s">
        <v>578</v>
      </c>
      <c r="D421" s="21"/>
      <c r="E421" s="12" t="s">
        <v>309</v>
      </c>
      <c r="F421" s="12" t="s">
        <v>263</v>
      </c>
      <c r="G421" s="12" t="s">
        <v>1712</v>
      </c>
      <c r="H421" s="12" t="s">
        <v>1870</v>
      </c>
      <c r="I421" s="14" t="s">
        <v>1761</v>
      </c>
      <c r="J421" s="12" t="s">
        <v>37</v>
      </c>
      <c r="K421" s="12" t="s">
        <v>72</v>
      </c>
      <c r="L421" s="24" t="s">
        <v>45</v>
      </c>
      <c r="M421" s="16"/>
      <c r="N421" s="16"/>
      <c r="O421" s="13" t="s">
        <v>110</v>
      </c>
      <c r="P421" s="73">
        <v>68</v>
      </c>
      <c r="Q421" s="73" t="s">
        <v>76</v>
      </c>
      <c r="R421" s="23"/>
      <c r="S421" s="73" t="s">
        <v>76</v>
      </c>
      <c r="T421" s="23"/>
      <c r="U421" s="73" t="s">
        <v>76</v>
      </c>
      <c r="V421" s="16"/>
      <c r="W421" s="54" t="s">
        <v>3787</v>
      </c>
      <c r="X421" s="16" t="s">
        <v>1871</v>
      </c>
      <c r="Y421" s="16">
        <v>9792051430</v>
      </c>
    </row>
    <row r="422" spans="1:25" ht="20.25" customHeight="1">
      <c r="A422" s="73">
        <v>419</v>
      </c>
      <c r="B422" s="14" t="s">
        <v>117</v>
      </c>
      <c r="C422" s="12" t="s">
        <v>1872</v>
      </c>
      <c r="D422" s="21"/>
      <c r="E422" s="12" t="s">
        <v>433</v>
      </c>
      <c r="F422" s="12" t="s">
        <v>206</v>
      </c>
      <c r="G422" s="12" t="s">
        <v>1873</v>
      </c>
      <c r="H422" s="12" t="s">
        <v>1727</v>
      </c>
      <c r="I422" s="14" t="s">
        <v>1762</v>
      </c>
      <c r="J422" s="12" t="s">
        <v>19</v>
      </c>
      <c r="K422" s="12" t="s">
        <v>74</v>
      </c>
      <c r="L422" s="24" t="s">
        <v>45</v>
      </c>
      <c r="M422" s="16"/>
      <c r="N422" s="16"/>
      <c r="O422" s="13" t="s">
        <v>110</v>
      </c>
      <c r="P422" s="73">
        <v>81</v>
      </c>
      <c r="Q422" s="73" t="s">
        <v>76</v>
      </c>
      <c r="R422" s="23"/>
      <c r="S422" s="73" t="s">
        <v>76</v>
      </c>
      <c r="T422" s="23"/>
      <c r="U422" s="73" t="s">
        <v>76</v>
      </c>
      <c r="V422" s="16"/>
      <c r="W422" s="54" t="s">
        <v>3788</v>
      </c>
      <c r="X422" s="16" t="s">
        <v>1874</v>
      </c>
      <c r="Y422" s="16">
        <v>8351035688</v>
      </c>
    </row>
    <row r="423" spans="1:25" ht="20.25" customHeight="1">
      <c r="A423" s="73">
        <v>420</v>
      </c>
      <c r="B423" s="14" t="s">
        <v>117</v>
      </c>
      <c r="C423" s="12" t="s">
        <v>1875</v>
      </c>
      <c r="D423" s="21"/>
      <c r="E423" s="12"/>
      <c r="F423" s="12" t="s">
        <v>206</v>
      </c>
      <c r="G423" s="12" t="s">
        <v>182</v>
      </c>
      <c r="H423" s="12" t="s">
        <v>1272</v>
      </c>
      <c r="I423" s="14" t="s">
        <v>1763</v>
      </c>
      <c r="J423" s="12" t="s">
        <v>19</v>
      </c>
      <c r="K423" s="12" t="s">
        <v>74</v>
      </c>
      <c r="L423" s="24" t="s">
        <v>45</v>
      </c>
      <c r="M423" s="16"/>
      <c r="N423" s="16"/>
      <c r="O423" s="13" t="s">
        <v>110</v>
      </c>
      <c r="P423" s="73">
        <v>60</v>
      </c>
      <c r="Q423" s="73" t="s">
        <v>76</v>
      </c>
      <c r="R423" s="23"/>
      <c r="S423" s="73" t="s">
        <v>76</v>
      </c>
      <c r="T423" s="23"/>
      <c r="U423" s="73" t="s">
        <v>76</v>
      </c>
      <c r="V423" s="16"/>
      <c r="W423" s="54" t="s">
        <v>3789</v>
      </c>
      <c r="X423" s="16" t="s">
        <v>1876</v>
      </c>
      <c r="Y423" s="16">
        <v>9882715408</v>
      </c>
    </row>
    <row r="424" spans="1:25" ht="20.25" customHeight="1">
      <c r="A424" s="73">
        <v>421</v>
      </c>
      <c r="B424" s="14" t="s">
        <v>117</v>
      </c>
      <c r="C424" s="12" t="s">
        <v>549</v>
      </c>
      <c r="D424" s="21"/>
      <c r="E424" s="12" t="s">
        <v>657</v>
      </c>
      <c r="F424" s="12" t="s">
        <v>263</v>
      </c>
      <c r="G424" s="12" t="s">
        <v>1877</v>
      </c>
      <c r="H424" s="12" t="s">
        <v>1878</v>
      </c>
      <c r="I424" s="14" t="s">
        <v>1764</v>
      </c>
      <c r="J424" s="12" t="s">
        <v>19</v>
      </c>
      <c r="K424" s="12" t="s">
        <v>72</v>
      </c>
      <c r="L424" s="24" t="s">
        <v>45</v>
      </c>
      <c r="M424" s="16"/>
      <c r="N424" s="16"/>
      <c r="O424" s="13" t="s">
        <v>110</v>
      </c>
      <c r="P424" s="73">
        <v>75.599999999999994</v>
      </c>
      <c r="Q424" s="73" t="s">
        <v>76</v>
      </c>
      <c r="R424" s="23"/>
      <c r="S424" s="73" t="s">
        <v>76</v>
      </c>
      <c r="T424" s="23"/>
      <c r="U424" s="73" t="s">
        <v>76</v>
      </c>
      <c r="V424" s="16"/>
      <c r="W424" s="54" t="s">
        <v>3790</v>
      </c>
      <c r="X424" s="16" t="s">
        <v>1879</v>
      </c>
      <c r="Y424" s="16">
        <v>8627844154</v>
      </c>
    </row>
    <row r="425" spans="1:25" ht="20.25" customHeight="1">
      <c r="A425" s="73">
        <v>422</v>
      </c>
      <c r="B425" s="14" t="s">
        <v>117</v>
      </c>
      <c r="C425" s="12" t="s">
        <v>220</v>
      </c>
      <c r="D425" s="21"/>
      <c r="E425" s="12" t="s">
        <v>1165</v>
      </c>
      <c r="F425" s="12" t="s">
        <v>263</v>
      </c>
      <c r="G425" s="12" t="s">
        <v>1880</v>
      </c>
      <c r="H425" s="12" t="s">
        <v>1881</v>
      </c>
      <c r="I425" s="14" t="s">
        <v>1765</v>
      </c>
      <c r="J425" s="12" t="s">
        <v>31</v>
      </c>
      <c r="K425" s="12" t="s">
        <v>72</v>
      </c>
      <c r="L425" s="24" t="s">
        <v>45</v>
      </c>
      <c r="M425" s="16"/>
      <c r="N425" s="16"/>
      <c r="O425" s="13" t="s">
        <v>110</v>
      </c>
      <c r="P425" s="73">
        <v>69</v>
      </c>
      <c r="Q425" s="73" t="s">
        <v>76</v>
      </c>
      <c r="R425" s="23"/>
      <c r="S425" s="73" t="s">
        <v>76</v>
      </c>
      <c r="T425" s="23"/>
      <c r="U425" s="73" t="s">
        <v>76</v>
      </c>
      <c r="V425" s="16"/>
      <c r="W425" s="54" t="s">
        <v>3791</v>
      </c>
      <c r="X425" s="16" t="s">
        <v>1882</v>
      </c>
      <c r="Y425" s="16">
        <v>7018434720</v>
      </c>
    </row>
    <row r="426" spans="1:25" ht="20.25" customHeight="1">
      <c r="A426" s="73">
        <v>423</v>
      </c>
      <c r="B426" s="14" t="s">
        <v>117</v>
      </c>
      <c r="C426" s="12" t="s">
        <v>1883</v>
      </c>
      <c r="D426" s="21"/>
      <c r="E426" s="12" t="s">
        <v>97</v>
      </c>
      <c r="F426" s="12" t="s">
        <v>263</v>
      </c>
      <c r="G426" s="12" t="s">
        <v>1884</v>
      </c>
      <c r="H426" s="12" t="s">
        <v>1885</v>
      </c>
      <c r="I426" s="14" t="s">
        <v>1766</v>
      </c>
      <c r="J426" s="12" t="s">
        <v>19</v>
      </c>
      <c r="K426" s="12" t="s">
        <v>72</v>
      </c>
      <c r="L426" s="24" t="s">
        <v>45</v>
      </c>
      <c r="M426" s="16"/>
      <c r="N426" s="16"/>
      <c r="O426" s="13" t="s">
        <v>110</v>
      </c>
      <c r="P426" s="73">
        <v>70</v>
      </c>
      <c r="Q426" s="73" t="s">
        <v>76</v>
      </c>
      <c r="R426" s="23"/>
      <c r="S426" s="73" t="s">
        <v>76</v>
      </c>
      <c r="T426" s="23"/>
      <c r="U426" s="73" t="s">
        <v>76</v>
      </c>
      <c r="V426" s="16"/>
      <c r="W426" s="54" t="s">
        <v>3792</v>
      </c>
      <c r="X426" s="16" t="s">
        <v>4053</v>
      </c>
      <c r="Y426" s="16">
        <v>7560028776</v>
      </c>
    </row>
    <row r="427" spans="1:25" ht="20.25" customHeight="1">
      <c r="A427" s="73">
        <v>424</v>
      </c>
      <c r="B427" s="14" t="s">
        <v>117</v>
      </c>
      <c r="C427" s="12" t="s">
        <v>1886</v>
      </c>
      <c r="D427" s="21"/>
      <c r="E427" s="12" t="s">
        <v>239</v>
      </c>
      <c r="F427" s="12" t="s">
        <v>263</v>
      </c>
      <c r="G427" s="12" t="s">
        <v>1887</v>
      </c>
      <c r="H427" s="12" t="s">
        <v>1888</v>
      </c>
      <c r="I427" s="14" t="s">
        <v>1767</v>
      </c>
      <c r="J427" s="12" t="s">
        <v>19</v>
      </c>
      <c r="K427" s="12" t="s">
        <v>72</v>
      </c>
      <c r="L427" s="24" t="s">
        <v>45</v>
      </c>
      <c r="M427" s="16"/>
      <c r="N427" s="16"/>
      <c r="O427" s="13" t="s">
        <v>110</v>
      </c>
      <c r="P427" s="73">
        <v>69.400000000000006</v>
      </c>
      <c r="Q427" s="73" t="s">
        <v>76</v>
      </c>
      <c r="R427" s="23"/>
      <c r="S427" s="73" t="s">
        <v>76</v>
      </c>
      <c r="T427" s="23"/>
      <c r="U427" s="73" t="s">
        <v>76</v>
      </c>
      <c r="V427" s="16"/>
      <c r="W427" s="54" t="s">
        <v>3793</v>
      </c>
      <c r="X427" s="16" t="s">
        <v>1889</v>
      </c>
      <c r="Y427" s="16">
        <v>6230363509</v>
      </c>
    </row>
    <row r="428" spans="1:25" ht="20.25" customHeight="1">
      <c r="A428" s="73">
        <v>425</v>
      </c>
      <c r="B428" s="14" t="s">
        <v>117</v>
      </c>
      <c r="C428" s="12" t="s">
        <v>1890</v>
      </c>
      <c r="D428" s="21"/>
      <c r="E428" s="12" t="s">
        <v>313</v>
      </c>
      <c r="F428" s="12" t="s">
        <v>206</v>
      </c>
      <c r="G428" s="12" t="s">
        <v>1891</v>
      </c>
      <c r="H428" s="12" t="s">
        <v>1892</v>
      </c>
      <c r="I428" s="14" t="s">
        <v>1768</v>
      </c>
      <c r="J428" s="12" t="s">
        <v>19</v>
      </c>
      <c r="K428" s="12" t="s">
        <v>73</v>
      </c>
      <c r="L428" s="24" t="s">
        <v>45</v>
      </c>
      <c r="M428" s="16"/>
      <c r="N428" s="16"/>
      <c r="O428" s="13" t="s">
        <v>110</v>
      </c>
      <c r="P428" s="73">
        <v>78.400000000000006</v>
      </c>
      <c r="Q428" s="73" t="s">
        <v>76</v>
      </c>
      <c r="R428" s="23"/>
      <c r="S428" s="73" t="s">
        <v>76</v>
      </c>
      <c r="T428" s="23"/>
      <c r="U428" s="73" t="s">
        <v>76</v>
      </c>
      <c r="V428" s="16"/>
      <c r="W428" s="54" t="s">
        <v>3794</v>
      </c>
      <c r="X428" s="16" t="s">
        <v>1893</v>
      </c>
      <c r="Y428" s="16">
        <v>8219296389</v>
      </c>
    </row>
    <row r="429" spans="1:25" ht="20.25" customHeight="1">
      <c r="A429" s="73">
        <v>426</v>
      </c>
      <c r="B429" s="14" t="s">
        <v>117</v>
      </c>
      <c r="C429" s="12" t="s">
        <v>1894</v>
      </c>
      <c r="D429" s="21"/>
      <c r="E429" s="12" t="s">
        <v>309</v>
      </c>
      <c r="F429" s="12" t="s">
        <v>263</v>
      </c>
      <c r="G429" s="12" t="s">
        <v>1895</v>
      </c>
      <c r="H429" s="12" t="s">
        <v>380</v>
      </c>
      <c r="I429" s="14" t="s">
        <v>1769</v>
      </c>
      <c r="J429" s="12" t="s">
        <v>19</v>
      </c>
      <c r="K429" s="12" t="s">
        <v>73</v>
      </c>
      <c r="L429" s="24" t="s">
        <v>45</v>
      </c>
      <c r="M429" s="16"/>
      <c r="N429" s="16"/>
      <c r="O429" s="13" t="s">
        <v>81</v>
      </c>
      <c r="P429" s="73">
        <v>67.400000000000006</v>
      </c>
      <c r="Q429" s="73" t="s">
        <v>76</v>
      </c>
      <c r="R429" s="23"/>
      <c r="S429" s="73" t="s">
        <v>76</v>
      </c>
      <c r="T429" s="23"/>
      <c r="U429" s="73" t="s">
        <v>76</v>
      </c>
      <c r="V429" s="16"/>
      <c r="W429" s="54" t="s">
        <v>3795</v>
      </c>
      <c r="X429" s="16" t="s">
        <v>1896</v>
      </c>
      <c r="Y429" s="16">
        <v>7580010066</v>
      </c>
    </row>
    <row r="430" spans="1:25" ht="20.25" customHeight="1">
      <c r="A430" s="73">
        <v>427</v>
      </c>
      <c r="B430" s="14" t="s">
        <v>117</v>
      </c>
      <c r="C430" s="12" t="s">
        <v>1897</v>
      </c>
      <c r="D430" s="21"/>
      <c r="E430" s="12" t="s">
        <v>309</v>
      </c>
      <c r="F430" s="12" t="s">
        <v>263</v>
      </c>
      <c r="G430" s="12" t="s">
        <v>1898</v>
      </c>
      <c r="H430" s="12" t="s">
        <v>550</v>
      </c>
      <c r="I430" s="14" t="s">
        <v>1770</v>
      </c>
      <c r="J430" s="12" t="s">
        <v>19</v>
      </c>
      <c r="K430" s="12" t="s">
        <v>72</v>
      </c>
      <c r="L430" s="24" t="s">
        <v>45</v>
      </c>
      <c r="M430" s="16"/>
      <c r="N430" s="16"/>
      <c r="O430" s="13" t="s">
        <v>110</v>
      </c>
      <c r="P430" s="73">
        <v>72</v>
      </c>
      <c r="Q430" s="73" t="s">
        <v>76</v>
      </c>
      <c r="R430" s="23"/>
      <c r="S430" s="73" t="s">
        <v>76</v>
      </c>
      <c r="T430" s="23"/>
      <c r="U430" s="73" t="s">
        <v>76</v>
      </c>
      <c r="V430" s="16"/>
      <c r="W430" s="54" t="s">
        <v>3796</v>
      </c>
      <c r="X430" s="16" t="s">
        <v>1899</v>
      </c>
      <c r="Y430" s="16">
        <v>8098000096</v>
      </c>
    </row>
    <row r="431" spans="1:25" ht="20.25" customHeight="1">
      <c r="A431" s="73">
        <v>428</v>
      </c>
      <c r="B431" s="14" t="s">
        <v>117</v>
      </c>
      <c r="C431" s="12" t="s">
        <v>1900</v>
      </c>
      <c r="D431" s="21"/>
      <c r="E431" s="12" t="s">
        <v>604</v>
      </c>
      <c r="F431" s="12" t="s">
        <v>206</v>
      </c>
      <c r="G431" s="12" t="s">
        <v>178</v>
      </c>
      <c r="H431" s="12" t="s">
        <v>562</v>
      </c>
      <c r="I431" s="14" t="s">
        <v>1771</v>
      </c>
      <c r="J431" s="12" t="s">
        <v>19</v>
      </c>
      <c r="K431" s="12" t="s">
        <v>73</v>
      </c>
      <c r="L431" s="24" t="s">
        <v>45</v>
      </c>
      <c r="M431" s="16"/>
      <c r="N431" s="16"/>
      <c r="O431" s="13" t="s">
        <v>110</v>
      </c>
      <c r="P431" s="73">
        <v>60</v>
      </c>
      <c r="Q431" s="73" t="s">
        <v>76</v>
      </c>
      <c r="R431" s="23"/>
      <c r="S431" s="73" t="s">
        <v>76</v>
      </c>
      <c r="T431" s="23"/>
      <c r="U431" s="73" t="s">
        <v>76</v>
      </c>
      <c r="V431" s="16"/>
      <c r="W431" s="54" t="s">
        <v>3797</v>
      </c>
      <c r="X431" s="16" t="s">
        <v>1901</v>
      </c>
      <c r="Y431" s="16">
        <v>9805368678</v>
      </c>
    </row>
    <row r="432" spans="1:25" ht="20.25" customHeight="1">
      <c r="A432" s="73">
        <v>429</v>
      </c>
      <c r="B432" s="14" t="s">
        <v>117</v>
      </c>
      <c r="C432" s="12" t="s">
        <v>1902</v>
      </c>
      <c r="D432" s="21"/>
      <c r="E432" s="12" t="s">
        <v>604</v>
      </c>
      <c r="F432" s="12" t="s">
        <v>206</v>
      </c>
      <c r="G432" s="12" t="s">
        <v>159</v>
      </c>
      <c r="H432" s="12" t="s">
        <v>1903</v>
      </c>
      <c r="I432" s="14" t="s">
        <v>1772</v>
      </c>
      <c r="J432" s="12" t="s">
        <v>19</v>
      </c>
      <c r="K432" s="12" t="s">
        <v>73</v>
      </c>
      <c r="L432" s="24" t="s">
        <v>45</v>
      </c>
      <c r="M432" s="16"/>
      <c r="N432" s="16"/>
      <c r="O432" s="13" t="s">
        <v>110</v>
      </c>
      <c r="P432" s="73">
        <v>67.8</v>
      </c>
      <c r="Q432" s="73" t="s">
        <v>76</v>
      </c>
      <c r="R432" s="23"/>
      <c r="S432" s="73" t="s">
        <v>76</v>
      </c>
      <c r="T432" s="23"/>
      <c r="U432" s="73" t="s">
        <v>76</v>
      </c>
      <c r="V432" s="16"/>
      <c r="W432" s="54" t="s">
        <v>3798</v>
      </c>
      <c r="X432" s="16" t="s">
        <v>1904</v>
      </c>
      <c r="Y432" s="16">
        <v>9882409723</v>
      </c>
    </row>
    <row r="433" spans="1:25" ht="20.25" customHeight="1">
      <c r="A433" s="73">
        <v>430</v>
      </c>
      <c r="B433" s="14" t="s">
        <v>117</v>
      </c>
      <c r="C433" s="12" t="s">
        <v>1905</v>
      </c>
      <c r="D433" s="21"/>
      <c r="E433" s="12" t="s">
        <v>1906</v>
      </c>
      <c r="F433" s="12" t="s">
        <v>263</v>
      </c>
      <c r="G433" s="12" t="s">
        <v>1907</v>
      </c>
      <c r="H433" s="12" t="s">
        <v>392</v>
      </c>
      <c r="I433" s="14" t="s">
        <v>1773</v>
      </c>
      <c r="J433" s="12" t="s">
        <v>19</v>
      </c>
      <c r="K433" s="12" t="s">
        <v>74</v>
      </c>
      <c r="L433" s="24" t="s">
        <v>45</v>
      </c>
      <c r="M433" s="16"/>
      <c r="N433" s="16"/>
      <c r="O433" s="13" t="s">
        <v>110</v>
      </c>
      <c r="P433" s="73">
        <v>52</v>
      </c>
      <c r="Q433" s="73" t="s">
        <v>76</v>
      </c>
      <c r="R433" s="23"/>
      <c r="S433" s="73" t="s">
        <v>76</v>
      </c>
      <c r="T433" s="23"/>
      <c r="U433" s="73" t="s">
        <v>76</v>
      </c>
      <c r="V433" s="16"/>
      <c r="W433" s="54" t="s">
        <v>3799</v>
      </c>
      <c r="X433" s="16" t="s">
        <v>1908</v>
      </c>
      <c r="Y433" s="16">
        <v>9805816906</v>
      </c>
    </row>
    <row r="434" spans="1:25" ht="20.25" customHeight="1">
      <c r="A434" s="73">
        <v>431</v>
      </c>
      <c r="B434" s="14" t="s">
        <v>117</v>
      </c>
      <c r="C434" s="12" t="s">
        <v>312</v>
      </c>
      <c r="D434" s="21"/>
      <c r="E434" s="12" t="s">
        <v>313</v>
      </c>
      <c r="F434" s="12" t="s">
        <v>206</v>
      </c>
      <c r="G434" s="12" t="s">
        <v>1909</v>
      </c>
      <c r="H434" s="12" t="s">
        <v>1111</v>
      </c>
      <c r="I434" s="14" t="s">
        <v>1774</v>
      </c>
      <c r="J434" s="12" t="s">
        <v>19</v>
      </c>
      <c r="K434" s="12" t="s">
        <v>73</v>
      </c>
      <c r="L434" s="24" t="s">
        <v>45</v>
      </c>
      <c r="M434" s="16"/>
      <c r="N434" s="16"/>
      <c r="O434" s="86" t="s">
        <v>110</v>
      </c>
      <c r="P434" s="73">
        <v>69.400000000000006</v>
      </c>
      <c r="Q434" s="73" t="s">
        <v>76</v>
      </c>
      <c r="R434" s="23"/>
      <c r="S434" s="73" t="s">
        <v>76</v>
      </c>
      <c r="T434" s="23"/>
      <c r="U434" s="73" t="s">
        <v>76</v>
      </c>
      <c r="V434" s="16"/>
      <c r="W434" s="54" t="s">
        <v>3800</v>
      </c>
      <c r="X434" s="16" t="s">
        <v>3243</v>
      </c>
      <c r="Y434" s="16">
        <v>8219233093</v>
      </c>
    </row>
    <row r="435" spans="1:25" ht="20.25" customHeight="1">
      <c r="A435" s="73">
        <v>432</v>
      </c>
      <c r="B435" s="14" t="s">
        <v>117</v>
      </c>
      <c r="C435" s="12" t="s">
        <v>1910</v>
      </c>
      <c r="D435" s="12"/>
      <c r="E435" s="12" t="s">
        <v>239</v>
      </c>
      <c r="F435" s="12" t="s">
        <v>263</v>
      </c>
      <c r="G435" s="12" t="s">
        <v>1911</v>
      </c>
      <c r="H435" s="12" t="s">
        <v>1912</v>
      </c>
      <c r="I435" s="14" t="s">
        <v>1775</v>
      </c>
      <c r="J435" s="12" t="s">
        <v>19</v>
      </c>
      <c r="K435" s="12" t="s">
        <v>72</v>
      </c>
      <c r="L435" s="24" t="s">
        <v>45</v>
      </c>
      <c r="M435" s="24"/>
      <c r="N435" s="24"/>
      <c r="O435" s="13" t="s">
        <v>110</v>
      </c>
      <c r="P435" s="73">
        <v>68</v>
      </c>
      <c r="Q435" s="73" t="s">
        <v>76</v>
      </c>
      <c r="R435" s="73"/>
      <c r="S435" s="73" t="s">
        <v>76</v>
      </c>
      <c r="T435" s="73"/>
      <c r="U435" s="73" t="s">
        <v>76</v>
      </c>
      <c r="V435" s="24"/>
      <c r="W435" s="54" t="s">
        <v>3801</v>
      </c>
      <c r="X435" s="17" t="s">
        <v>1913</v>
      </c>
      <c r="Y435" s="16">
        <v>9805437744</v>
      </c>
    </row>
    <row r="436" spans="1:25" ht="20.25" customHeight="1">
      <c r="A436" s="73">
        <v>433</v>
      </c>
      <c r="B436" s="14" t="s">
        <v>117</v>
      </c>
      <c r="C436" s="12" t="s">
        <v>748</v>
      </c>
      <c r="D436" s="12"/>
      <c r="E436" s="12" t="s">
        <v>309</v>
      </c>
      <c r="F436" s="12" t="s">
        <v>263</v>
      </c>
      <c r="G436" s="12" t="s">
        <v>1853</v>
      </c>
      <c r="H436" s="12" t="s">
        <v>1921</v>
      </c>
      <c r="I436" s="14" t="s">
        <v>1776</v>
      </c>
      <c r="J436" s="12" t="s">
        <v>19</v>
      </c>
      <c r="K436" s="12" t="s">
        <v>74</v>
      </c>
      <c r="L436" s="24" t="s">
        <v>45</v>
      </c>
      <c r="M436" s="24"/>
      <c r="N436" s="24"/>
      <c r="O436" s="13" t="s">
        <v>110</v>
      </c>
      <c r="P436" s="73">
        <f>403/5</f>
        <v>80.599999999999994</v>
      </c>
      <c r="Q436" s="73" t="s">
        <v>76</v>
      </c>
      <c r="R436" s="73"/>
      <c r="S436" s="73" t="s">
        <v>76</v>
      </c>
      <c r="T436" s="73"/>
      <c r="U436" s="73" t="s">
        <v>76</v>
      </c>
      <c r="V436" s="24"/>
      <c r="W436" s="54" t="s">
        <v>3802</v>
      </c>
      <c r="X436" s="17" t="s">
        <v>1922</v>
      </c>
      <c r="Y436" s="16">
        <v>8894405946</v>
      </c>
    </row>
    <row r="437" spans="1:25" ht="20.25" customHeight="1">
      <c r="A437" s="73">
        <v>434</v>
      </c>
      <c r="B437" s="14" t="s">
        <v>117</v>
      </c>
      <c r="C437" s="12" t="s">
        <v>312</v>
      </c>
      <c r="D437" s="12"/>
      <c r="E437" s="12" t="s">
        <v>433</v>
      </c>
      <c r="F437" s="12" t="s">
        <v>206</v>
      </c>
      <c r="G437" s="12" t="s">
        <v>1923</v>
      </c>
      <c r="H437" s="12" t="s">
        <v>558</v>
      </c>
      <c r="I437" s="14" t="s">
        <v>1914</v>
      </c>
      <c r="J437" s="12" t="s">
        <v>19</v>
      </c>
      <c r="K437" s="12" t="s">
        <v>72</v>
      </c>
      <c r="L437" s="24" t="s">
        <v>45</v>
      </c>
      <c r="M437" s="24"/>
      <c r="N437" s="24"/>
      <c r="O437" s="13" t="s">
        <v>110</v>
      </c>
      <c r="P437" s="73">
        <v>66.2</v>
      </c>
      <c r="Q437" s="73" t="s">
        <v>76</v>
      </c>
      <c r="R437" s="73"/>
      <c r="S437" s="73" t="s">
        <v>76</v>
      </c>
      <c r="T437" s="73"/>
      <c r="U437" s="73" t="s">
        <v>76</v>
      </c>
      <c r="V437" s="24"/>
      <c r="W437" s="54" t="s">
        <v>3803</v>
      </c>
      <c r="X437" s="17" t="s">
        <v>1924</v>
      </c>
      <c r="Y437" s="16">
        <v>7876064993</v>
      </c>
    </row>
    <row r="438" spans="1:25" ht="20.25" customHeight="1">
      <c r="A438" s="73">
        <v>435</v>
      </c>
      <c r="B438" s="14" t="s">
        <v>117</v>
      </c>
      <c r="C438" s="12" t="s">
        <v>1845</v>
      </c>
      <c r="D438" s="12"/>
      <c r="E438" s="12" t="s">
        <v>579</v>
      </c>
      <c r="F438" s="12" t="s">
        <v>206</v>
      </c>
      <c r="G438" s="12" t="s">
        <v>1925</v>
      </c>
      <c r="H438" s="12" t="s">
        <v>1926</v>
      </c>
      <c r="I438" s="14" t="s">
        <v>1915</v>
      </c>
      <c r="J438" s="12" t="s">
        <v>19</v>
      </c>
      <c r="K438" s="12" t="s">
        <v>72</v>
      </c>
      <c r="L438" s="24" t="s">
        <v>45</v>
      </c>
      <c r="M438" s="24"/>
      <c r="N438" s="24"/>
      <c r="O438" s="13" t="s">
        <v>110</v>
      </c>
      <c r="P438" s="73">
        <v>92.4</v>
      </c>
      <c r="Q438" s="73" t="s">
        <v>76</v>
      </c>
      <c r="R438" s="73"/>
      <c r="S438" s="73" t="s">
        <v>76</v>
      </c>
      <c r="T438" s="73"/>
      <c r="U438" s="73" t="s">
        <v>76</v>
      </c>
      <c r="V438" s="24"/>
      <c r="W438" s="51" t="s">
        <v>3804</v>
      </c>
      <c r="X438" s="17" t="s">
        <v>1927</v>
      </c>
      <c r="Y438" s="16">
        <v>9816327767</v>
      </c>
    </row>
    <row r="439" spans="1:25" ht="20.25" customHeight="1">
      <c r="A439" s="73">
        <v>436</v>
      </c>
      <c r="B439" s="14" t="s">
        <v>117</v>
      </c>
      <c r="C439" s="12" t="s">
        <v>1928</v>
      </c>
      <c r="D439" s="12"/>
      <c r="E439" s="12" t="s">
        <v>1311</v>
      </c>
      <c r="F439" s="12" t="s">
        <v>263</v>
      </c>
      <c r="G439" s="12" t="s">
        <v>1929</v>
      </c>
      <c r="H439" s="12" t="s">
        <v>340</v>
      </c>
      <c r="I439" s="14" t="s">
        <v>1916</v>
      </c>
      <c r="J439" s="12" t="s">
        <v>19</v>
      </c>
      <c r="K439" s="12" t="s">
        <v>75</v>
      </c>
      <c r="L439" s="24" t="s">
        <v>45</v>
      </c>
      <c r="M439" s="24"/>
      <c r="N439" s="24"/>
      <c r="O439" s="13" t="s">
        <v>109</v>
      </c>
      <c r="P439" s="73">
        <v>77.8</v>
      </c>
      <c r="Q439" s="73" t="s">
        <v>76</v>
      </c>
      <c r="R439" s="73"/>
      <c r="S439" s="73" t="s">
        <v>76</v>
      </c>
      <c r="T439" s="73"/>
      <c r="U439" s="73" t="s">
        <v>76</v>
      </c>
      <c r="V439" s="24"/>
      <c r="W439" s="51" t="s">
        <v>3805</v>
      </c>
      <c r="X439" s="17" t="s">
        <v>1930</v>
      </c>
      <c r="Y439" s="16">
        <v>8629889642</v>
      </c>
    </row>
    <row r="440" spans="1:25" ht="20.25" customHeight="1">
      <c r="A440" s="73">
        <v>437</v>
      </c>
      <c r="B440" s="14" t="s">
        <v>117</v>
      </c>
      <c r="C440" s="12" t="s">
        <v>1931</v>
      </c>
      <c r="D440" s="12"/>
      <c r="E440" s="12" t="s">
        <v>309</v>
      </c>
      <c r="F440" s="12" t="s">
        <v>263</v>
      </c>
      <c r="G440" s="12" t="s">
        <v>1932</v>
      </c>
      <c r="H440" s="12" t="s">
        <v>1933</v>
      </c>
      <c r="I440" s="14" t="s">
        <v>1917</v>
      </c>
      <c r="J440" s="12" t="s">
        <v>19</v>
      </c>
      <c r="K440" s="12" t="s">
        <v>72</v>
      </c>
      <c r="L440" s="24" t="s">
        <v>45</v>
      </c>
      <c r="M440" s="24"/>
      <c r="N440" s="24"/>
      <c r="O440" s="13" t="s">
        <v>110</v>
      </c>
      <c r="P440" s="73">
        <v>75.2</v>
      </c>
      <c r="Q440" s="73" t="s">
        <v>76</v>
      </c>
      <c r="R440" s="73"/>
      <c r="S440" s="73" t="s">
        <v>76</v>
      </c>
      <c r="T440" s="73"/>
      <c r="U440" s="73" t="s">
        <v>76</v>
      </c>
      <c r="V440" s="24"/>
      <c r="W440" s="51" t="s">
        <v>3806</v>
      </c>
      <c r="X440" s="17" t="s">
        <v>1934</v>
      </c>
      <c r="Y440" s="16">
        <v>7876658539</v>
      </c>
    </row>
    <row r="441" spans="1:25" s="19" customFormat="1" ht="20.25" customHeight="1">
      <c r="A441" s="73">
        <v>438</v>
      </c>
      <c r="B441" s="14" t="s">
        <v>117</v>
      </c>
      <c r="C441" s="12" t="s">
        <v>1935</v>
      </c>
      <c r="D441" s="12"/>
      <c r="E441" s="12" t="s">
        <v>247</v>
      </c>
      <c r="F441" s="12" t="s">
        <v>206</v>
      </c>
      <c r="G441" s="12" t="s">
        <v>1936</v>
      </c>
      <c r="H441" s="12" t="s">
        <v>445</v>
      </c>
      <c r="I441" s="14" t="s">
        <v>1918</v>
      </c>
      <c r="J441" s="12" t="s">
        <v>19</v>
      </c>
      <c r="K441" s="12" t="s">
        <v>73</v>
      </c>
      <c r="L441" s="24" t="s">
        <v>45</v>
      </c>
      <c r="M441" s="24"/>
      <c r="N441" s="24"/>
      <c r="O441" s="13" t="s">
        <v>110</v>
      </c>
      <c r="P441" s="73">
        <v>57.2</v>
      </c>
      <c r="Q441" s="73" t="s">
        <v>76</v>
      </c>
      <c r="R441" s="73"/>
      <c r="S441" s="73" t="s">
        <v>76</v>
      </c>
      <c r="T441" s="73"/>
      <c r="U441" s="73" t="s">
        <v>76</v>
      </c>
      <c r="V441" s="24"/>
      <c r="W441" s="51" t="s">
        <v>3807</v>
      </c>
      <c r="X441" s="17" t="s">
        <v>1937</v>
      </c>
      <c r="Y441" s="16">
        <v>6230060854</v>
      </c>
    </row>
    <row r="442" spans="1:25" ht="20.25" customHeight="1">
      <c r="A442" s="73">
        <v>439</v>
      </c>
      <c r="B442" s="14" t="s">
        <v>117</v>
      </c>
      <c r="C442" s="12" t="s">
        <v>1938</v>
      </c>
      <c r="D442" s="12"/>
      <c r="E442" s="12" t="s">
        <v>239</v>
      </c>
      <c r="F442" s="12" t="s">
        <v>206</v>
      </c>
      <c r="G442" s="12" t="s">
        <v>121</v>
      </c>
      <c r="H442" s="12" t="s">
        <v>1939</v>
      </c>
      <c r="I442" s="14" t="s">
        <v>1919</v>
      </c>
      <c r="J442" s="12" t="s">
        <v>19</v>
      </c>
      <c r="K442" s="12" t="s">
        <v>72</v>
      </c>
      <c r="L442" s="24" t="s">
        <v>45</v>
      </c>
      <c r="M442" s="24"/>
      <c r="N442" s="24"/>
      <c r="O442" s="13" t="s">
        <v>110</v>
      </c>
      <c r="P442" s="73">
        <v>88.2</v>
      </c>
      <c r="Q442" s="73" t="s">
        <v>76</v>
      </c>
      <c r="R442" s="73"/>
      <c r="S442" s="73" t="s">
        <v>76</v>
      </c>
      <c r="T442" s="73"/>
      <c r="U442" s="73" t="s">
        <v>76</v>
      </c>
      <c r="V442" s="24"/>
      <c r="W442" s="54" t="s">
        <v>3808</v>
      </c>
      <c r="X442" s="17" t="s">
        <v>1940</v>
      </c>
      <c r="Y442" s="16">
        <v>9882132656</v>
      </c>
    </row>
    <row r="443" spans="1:25" ht="20.25" customHeight="1">
      <c r="A443" s="73">
        <v>440</v>
      </c>
      <c r="B443" s="14" t="s">
        <v>117</v>
      </c>
      <c r="C443" s="12" t="s">
        <v>1941</v>
      </c>
      <c r="D443" s="12"/>
      <c r="E443" s="12" t="s">
        <v>1942</v>
      </c>
      <c r="F443" s="12" t="s">
        <v>263</v>
      </c>
      <c r="G443" s="12" t="s">
        <v>1943</v>
      </c>
      <c r="H443" s="12" t="s">
        <v>918</v>
      </c>
      <c r="I443" s="14" t="s">
        <v>1920</v>
      </c>
      <c r="J443" s="12" t="s">
        <v>19</v>
      </c>
      <c r="K443" s="12" t="s">
        <v>73</v>
      </c>
      <c r="L443" s="24" t="s">
        <v>45</v>
      </c>
      <c r="M443" s="24"/>
      <c r="N443" s="24"/>
      <c r="O443" s="13" t="s">
        <v>110</v>
      </c>
      <c r="P443" s="73">
        <v>63</v>
      </c>
      <c r="Q443" s="73" t="s">
        <v>76</v>
      </c>
      <c r="R443" s="73"/>
      <c r="S443" s="73" t="s">
        <v>76</v>
      </c>
      <c r="T443" s="73"/>
      <c r="U443" s="73" t="s">
        <v>76</v>
      </c>
      <c r="V443" s="24"/>
      <c r="W443" s="54" t="s">
        <v>3809</v>
      </c>
      <c r="X443" s="17" t="s">
        <v>1944</v>
      </c>
      <c r="Y443" s="16">
        <v>8091032070</v>
      </c>
    </row>
    <row r="444" spans="1:25" ht="20.25" customHeight="1">
      <c r="A444" s="73">
        <v>441</v>
      </c>
      <c r="B444" s="14" t="s">
        <v>117</v>
      </c>
      <c r="C444" s="12" t="s">
        <v>1819</v>
      </c>
      <c r="D444" s="12"/>
      <c r="E444" s="12" t="s">
        <v>309</v>
      </c>
      <c r="F444" s="12" t="s">
        <v>263</v>
      </c>
      <c r="G444" s="12" t="s">
        <v>728</v>
      </c>
      <c r="H444" s="12" t="s">
        <v>3136</v>
      </c>
      <c r="I444" s="14" t="s">
        <v>3132</v>
      </c>
      <c r="J444" s="12" t="s">
        <v>19</v>
      </c>
      <c r="K444" s="12" t="s">
        <v>72</v>
      </c>
      <c r="L444" s="24" t="s">
        <v>45</v>
      </c>
      <c r="M444" s="24"/>
      <c r="N444" s="24"/>
      <c r="O444" s="86" t="s">
        <v>110</v>
      </c>
      <c r="P444" s="73">
        <v>80.8</v>
      </c>
      <c r="Q444" s="73" t="s">
        <v>76</v>
      </c>
      <c r="R444" s="73"/>
      <c r="S444" s="73" t="s">
        <v>76</v>
      </c>
      <c r="T444" s="73"/>
      <c r="U444" s="73" t="s">
        <v>76</v>
      </c>
      <c r="V444" s="24"/>
      <c r="W444" s="54" t="s">
        <v>3810</v>
      </c>
      <c r="X444" s="17" t="s">
        <v>3134</v>
      </c>
      <c r="Y444" s="16">
        <v>8894608257</v>
      </c>
    </row>
    <row r="445" spans="1:25" ht="20.25" customHeight="1">
      <c r="A445" s="73">
        <v>442</v>
      </c>
      <c r="B445" s="14" t="s">
        <v>117</v>
      </c>
      <c r="C445" s="12" t="s">
        <v>596</v>
      </c>
      <c r="D445" s="12"/>
      <c r="E445" s="12" t="s">
        <v>239</v>
      </c>
      <c r="F445" s="12" t="s">
        <v>263</v>
      </c>
      <c r="G445" s="12" t="s">
        <v>3135</v>
      </c>
      <c r="H445" s="12" t="s">
        <v>636</v>
      </c>
      <c r="I445" s="14" t="s">
        <v>3133</v>
      </c>
      <c r="J445" s="12" t="s">
        <v>18</v>
      </c>
      <c r="K445" s="12" t="s">
        <v>72</v>
      </c>
      <c r="L445" s="24" t="s">
        <v>45</v>
      </c>
      <c r="M445" s="24"/>
      <c r="N445" s="24"/>
      <c r="O445" s="86" t="s">
        <v>110</v>
      </c>
      <c r="P445" s="73">
        <v>70.400000000000006</v>
      </c>
      <c r="Q445" s="73" t="s">
        <v>76</v>
      </c>
      <c r="R445" s="73"/>
      <c r="S445" s="73" t="s">
        <v>76</v>
      </c>
      <c r="T445" s="73"/>
      <c r="U445" s="73" t="s">
        <v>76</v>
      </c>
      <c r="V445" s="24"/>
      <c r="W445" s="64" t="s">
        <v>3811</v>
      </c>
      <c r="X445" s="17" t="s">
        <v>3137</v>
      </c>
      <c r="Y445" s="16">
        <v>8278891056</v>
      </c>
    </row>
    <row r="446" spans="1:25" ht="20.25" customHeight="1">
      <c r="A446" s="73">
        <v>443</v>
      </c>
      <c r="B446" s="14" t="s">
        <v>152</v>
      </c>
      <c r="C446" s="12" t="s">
        <v>1995</v>
      </c>
      <c r="D446" s="12"/>
      <c r="E446" s="12" t="s">
        <v>1996</v>
      </c>
      <c r="F446" s="12" t="s">
        <v>206</v>
      </c>
      <c r="G446" s="12" t="s">
        <v>1997</v>
      </c>
      <c r="H446" s="12" t="s">
        <v>1998</v>
      </c>
      <c r="I446" s="14" t="s">
        <v>1945</v>
      </c>
      <c r="J446" s="12" t="s">
        <v>14</v>
      </c>
      <c r="K446" s="12" t="s">
        <v>1999</v>
      </c>
      <c r="L446" s="24" t="s">
        <v>45</v>
      </c>
      <c r="M446" s="24"/>
      <c r="N446" s="24"/>
      <c r="O446" s="13" t="s">
        <v>109</v>
      </c>
      <c r="P446" s="73">
        <v>75</v>
      </c>
      <c r="Q446" s="73" t="s">
        <v>76</v>
      </c>
      <c r="R446" s="73"/>
      <c r="S446" s="73" t="s">
        <v>76</v>
      </c>
      <c r="T446" s="73"/>
      <c r="U446" s="73" t="s">
        <v>76</v>
      </c>
      <c r="V446" s="24"/>
      <c r="W446" s="54" t="s">
        <v>3812</v>
      </c>
      <c r="X446" s="17" t="s">
        <v>2000</v>
      </c>
      <c r="Y446" s="16">
        <v>9857380908</v>
      </c>
    </row>
    <row r="447" spans="1:25" s="19" customFormat="1" ht="20.25" customHeight="1">
      <c r="A447" s="73">
        <v>444</v>
      </c>
      <c r="B447" s="14" t="s">
        <v>152</v>
      </c>
      <c r="C447" s="12" t="s">
        <v>2001</v>
      </c>
      <c r="D447" s="12"/>
      <c r="E447" s="12"/>
      <c r="F447" s="12" t="s">
        <v>206</v>
      </c>
      <c r="G447" s="12" t="s">
        <v>2002</v>
      </c>
      <c r="H447" s="12" t="s">
        <v>2003</v>
      </c>
      <c r="I447" s="14" t="s">
        <v>1946</v>
      </c>
      <c r="J447" s="12" t="s">
        <v>19</v>
      </c>
      <c r="K447" s="12" t="s">
        <v>72</v>
      </c>
      <c r="L447" s="24" t="s">
        <v>45</v>
      </c>
      <c r="M447" s="24"/>
      <c r="N447" s="24"/>
      <c r="O447" s="13" t="s">
        <v>109</v>
      </c>
      <c r="P447" s="73">
        <v>71</v>
      </c>
      <c r="Q447" s="73" t="s">
        <v>76</v>
      </c>
      <c r="R447" s="73"/>
      <c r="S447" s="73" t="s">
        <v>76</v>
      </c>
      <c r="T447" s="73"/>
      <c r="U447" s="73" t="s">
        <v>76</v>
      </c>
      <c r="V447" s="73"/>
      <c r="W447" s="54" t="s">
        <v>3813</v>
      </c>
      <c r="X447" s="17" t="s">
        <v>2004</v>
      </c>
      <c r="Y447" s="16">
        <v>7876875031</v>
      </c>
    </row>
    <row r="448" spans="1:25" s="19" customFormat="1" ht="20.25" customHeight="1">
      <c r="A448" s="73">
        <v>445</v>
      </c>
      <c r="B448" s="14" t="s">
        <v>152</v>
      </c>
      <c r="C448" s="12" t="s">
        <v>549</v>
      </c>
      <c r="D448" s="12"/>
      <c r="E448" s="12"/>
      <c r="F448" s="12" t="s">
        <v>263</v>
      </c>
      <c r="G448" s="12" t="s">
        <v>2005</v>
      </c>
      <c r="H448" s="12" t="s">
        <v>2006</v>
      </c>
      <c r="I448" s="14" t="s">
        <v>1947</v>
      </c>
      <c r="J448" s="12" t="s">
        <v>2007</v>
      </c>
      <c r="K448" s="12" t="s">
        <v>72</v>
      </c>
      <c r="L448" s="24" t="s">
        <v>45</v>
      </c>
      <c r="M448" s="24"/>
      <c r="N448" s="24"/>
      <c r="O448" s="86" t="s">
        <v>110</v>
      </c>
      <c r="P448" s="73">
        <v>55</v>
      </c>
      <c r="Q448" s="73" t="s">
        <v>76</v>
      </c>
      <c r="R448" s="73"/>
      <c r="S448" s="73" t="s">
        <v>76</v>
      </c>
      <c r="T448" s="73"/>
      <c r="U448" s="73" t="s">
        <v>76</v>
      </c>
      <c r="V448" s="24"/>
      <c r="W448" s="54" t="s">
        <v>3814</v>
      </c>
      <c r="X448" s="17" t="s">
        <v>2008</v>
      </c>
      <c r="Y448" s="16">
        <v>7876796212</v>
      </c>
    </row>
    <row r="449" spans="1:25" s="19" customFormat="1" ht="20.25" customHeight="1">
      <c r="A449" s="73">
        <v>446</v>
      </c>
      <c r="B449" s="14" t="s">
        <v>152</v>
      </c>
      <c r="C449" s="12" t="s">
        <v>831</v>
      </c>
      <c r="D449" s="12"/>
      <c r="E449" s="12"/>
      <c r="F449" s="12" t="s">
        <v>263</v>
      </c>
      <c r="G449" s="12" t="s">
        <v>147</v>
      </c>
      <c r="H449" s="12" t="s">
        <v>1508</v>
      </c>
      <c r="I449" s="14" t="s">
        <v>1948</v>
      </c>
      <c r="J449" s="12" t="s">
        <v>18</v>
      </c>
      <c r="K449" s="12" t="s">
        <v>75</v>
      </c>
      <c r="L449" s="24" t="s">
        <v>45</v>
      </c>
      <c r="M449" s="24"/>
      <c r="N449" s="24"/>
      <c r="O449" s="13" t="s">
        <v>110</v>
      </c>
      <c r="P449" s="73">
        <v>68.2</v>
      </c>
      <c r="Q449" s="73" t="s">
        <v>76</v>
      </c>
      <c r="R449" s="73"/>
      <c r="S449" s="73" t="s">
        <v>76</v>
      </c>
      <c r="T449" s="73"/>
      <c r="U449" s="73" t="s">
        <v>76</v>
      </c>
      <c r="V449" s="24"/>
      <c r="W449" s="54" t="s">
        <v>3815</v>
      </c>
      <c r="X449" s="17" t="s">
        <v>2009</v>
      </c>
      <c r="Y449" s="16">
        <v>7206287664</v>
      </c>
    </row>
    <row r="450" spans="1:25" s="19" customFormat="1" ht="20.25" customHeight="1">
      <c r="A450" s="73">
        <v>447</v>
      </c>
      <c r="B450" s="14" t="s">
        <v>152</v>
      </c>
      <c r="C450" s="12" t="s">
        <v>1845</v>
      </c>
      <c r="D450" s="12"/>
      <c r="E450" s="12"/>
      <c r="F450" s="12" t="s">
        <v>206</v>
      </c>
      <c r="G450" s="12" t="s">
        <v>2010</v>
      </c>
      <c r="H450" s="12" t="s">
        <v>2011</v>
      </c>
      <c r="I450" s="14" t="s">
        <v>1949</v>
      </c>
      <c r="J450" s="12" t="s">
        <v>19</v>
      </c>
      <c r="K450" s="12" t="s">
        <v>72</v>
      </c>
      <c r="L450" s="24" t="s">
        <v>45</v>
      </c>
      <c r="M450" s="24"/>
      <c r="N450" s="24"/>
      <c r="O450" s="86" t="s">
        <v>110</v>
      </c>
      <c r="P450" s="73">
        <f>277/5</f>
        <v>55.4</v>
      </c>
      <c r="Q450" s="73" t="s">
        <v>76</v>
      </c>
      <c r="R450" s="73"/>
      <c r="S450" s="73" t="s">
        <v>76</v>
      </c>
      <c r="T450" s="73"/>
      <c r="U450" s="73" t="s">
        <v>76</v>
      </c>
      <c r="V450" s="24"/>
      <c r="W450" s="54" t="s">
        <v>3816</v>
      </c>
      <c r="X450" s="17" t="s">
        <v>2012</v>
      </c>
      <c r="Y450" s="16">
        <v>9816492704</v>
      </c>
    </row>
    <row r="451" spans="1:25" ht="20.25" customHeight="1">
      <c r="A451" s="73">
        <v>448</v>
      </c>
      <c r="B451" s="14" t="s">
        <v>152</v>
      </c>
      <c r="C451" s="12" t="s">
        <v>2013</v>
      </c>
      <c r="D451" s="12"/>
      <c r="E451" s="12" t="s">
        <v>309</v>
      </c>
      <c r="F451" s="12" t="s">
        <v>263</v>
      </c>
      <c r="G451" s="12" t="s">
        <v>111</v>
      </c>
      <c r="H451" s="12" t="s">
        <v>398</v>
      </c>
      <c r="I451" s="14" t="s">
        <v>1950</v>
      </c>
      <c r="J451" s="12" t="s">
        <v>19</v>
      </c>
      <c r="K451" s="12" t="s">
        <v>72</v>
      </c>
      <c r="L451" s="24" t="s">
        <v>45</v>
      </c>
      <c r="M451" s="24"/>
      <c r="N451" s="24"/>
      <c r="O451" s="13" t="s">
        <v>110</v>
      </c>
      <c r="P451" s="73">
        <v>68</v>
      </c>
      <c r="Q451" s="73" t="s">
        <v>76</v>
      </c>
      <c r="R451" s="73"/>
      <c r="S451" s="73" t="s">
        <v>76</v>
      </c>
      <c r="T451" s="73"/>
      <c r="U451" s="73" t="s">
        <v>76</v>
      </c>
      <c r="V451" s="24"/>
      <c r="W451" s="54" t="s">
        <v>3817</v>
      </c>
      <c r="X451" s="17" t="s">
        <v>2014</v>
      </c>
      <c r="Y451" s="16">
        <v>8091765373</v>
      </c>
    </row>
    <row r="452" spans="1:25" ht="20.25" customHeight="1">
      <c r="A452" s="73">
        <v>449</v>
      </c>
      <c r="B452" s="14" t="s">
        <v>152</v>
      </c>
      <c r="C452" s="12" t="s">
        <v>308</v>
      </c>
      <c r="D452" s="12"/>
      <c r="E452" s="12" t="s">
        <v>97</v>
      </c>
      <c r="F452" s="12" t="s">
        <v>263</v>
      </c>
      <c r="G452" s="12" t="s">
        <v>111</v>
      </c>
      <c r="H452" s="12" t="s">
        <v>2015</v>
      </c>
      <c r="I452" s="14" t="s">
        <v>1951</v>
      </c>
      <c r="J452" s="12" t="s">
        <v>19</v>
      </c>
      <c r="K452" s="12" t="s">
        <v>75</v>
      </c>
      <c r="L452" s="24" t="s">
        <v>45</v>
      </c>
      <c r="M452" s="24"/>
      <c r="N452" s="24"/>
      <c r="O452" s="13" t="s">
        <v>110</v>
      </c>
      <c r="P452" s="73">
        <v>57</v>
      </c>
      <c r="Q452" s="73" t="s">
        <v>76</v>
      </c>
      <c r="R452" s="73"/>
      <c r="S452" s="73" t="s">
        <v>76</v>
      </c>
      <c r="T452" s="73"/>
      <c r="U452" s="73" t="s">
        <v>76</v>
      </c>
      <c r="V452" s="24"/>
      <c r="W452" s="54" t="s">
        <v>3818</v>
      </c>
      <c r="X452" s="17" t="s">
        <v>2016</v>
      </c>
      <c r="Y452" s="16">
        <v>7876696897</v>
      </c>
    </row>
    <row r="453" spans="1:25" ht="20.25" customHeight="1">
      <c r="A453" s="73">
        <v>450</v>
      </c>
      <c r="B453" s="14" t="s">
        <v>152</v>
      </c>
      <c r="C453" s="12" t="s">
        <v>338</v>
      </c>
      <c r="D453" s="12"/>
      <c r="E453" s="12" t="s">
        <v>98</v>
      </c>
      <c r="F453" s="12" t="s">
        <v>263</v>
      </c>
      <c r="G453" s="12" t="s">
        <v>2017</v>
      </c>
      <c r="H453" s="12" t="s">
        <v>942</v>
      </c>
      <c r="I453" s="14" t="s">
        <v>1952</v>
      </c>
      <c r="J453" s="12" t="s">
        <v>19</v>
      </c>
      <c r="K453" s="12" t="s">
        <v>72</v>
      </c>
      <c r="L453" s="24" t="s">
        <v>45</v>
      </c>
      <c r="M453" s="24"/>
      <c r="N453" s="24"/>
      <c r="O453" s="13" t="s">
        <v>110</v>
      </c>
      <c r="P453" s="73">
        <v>83.4</v>
      </c>
      <c r="Q453" s="73" t="s">
        <v>76</v>
      </c>
      <c r="R453" s="73"/>
      <c r="S453" s="73" t="s">
        <v>76</v>
      </c>
      <c r="T453" s="73"/>
      <c r="U453" s="73" t="s">
        <v>76</v>
      </c>
      <c r="V453" s="24"/>
      <c r="W453" s="54" t="s">
        <v>3819</v>
      </c>
      <c r="X453" s="17" t="s">
        <v>2018</v>
      </c>
      <c r="Y453" s="16">
        <v>8628990726</v>
      </c>
    </row>
    <row r="454" spans="1:25" ht="20.25" customHeight="1">
      <c r="A454" s="73">
        <v>451</v>
      </c>
      <c r="B454" s="14" t="s">
        <v>152</v>
      </c>
      <c r="C454" s="21" t="s">
        <v>1935</v>
      </c>
      <c r="D454" s="21"/>
      <c r="E454" s="21" t="s">
        <v>433</v>
      </c>
      <c r="F454" s="12" t="s">
        <v>206</v>
      </c>
      <c r="G454" s="12" t="s">
        <v>2019</v>
      </c>
      <c r="H454" s="12" t="s">
        <v>2020</v>
      </c>
      <c r="I454" s="14" t="s">
        <v>1953</v>
      </c>
      <c r="J454" s="12" t="s">
        <v>497</v>
      </c>
      <c r="K454" s="12" t="s">
        <v>72</v>
      </c>
      <c r="L454" s="24" t="s">
        <v>45</v>
      </c>
      <c r="M454" s="16"/>
      <c r="N454" s="16"/>
      <c r="O454" s="86" t="s">
        <v>110</v>
      </c>
      <c r="P454" s="73">
        <v>66</v>
      </c>
      <c r="Q454" s="73" t="s">
        <v>76</v>
      </c>
      <c r="R454" s="23"/>
      <c r="S454" s="73" t="s">
        <v>76</v>
      </c>
      <c r="T454" s="23"/>
      <c r="U454" s="73" t="s">
        <v>76</v>
      </c>
      <c r="V454" s="16"/>
      <c r="W454" s="54" t="s">
        <v>3820</v>
      </c>
      <c r="X454" s="17"/>
      <c r="Y454" s="16">
        <v>9815259015</v>
      </c>
    </row>
    <row r="455" spans="1:25" ht="20.25" customHeight="1">
      <c r="A455" s="73">
        <v>452</v>
      </c>
      <c r="B455" s="14" t="s">
        <v>152</v>
      </c>
      <c r="C455" s="12" t="s">
        <v>2021</v>
      </c>
      <c r="D455" s="21"/>
      <c r="E455" s="21" t="s">
        <v>97</v>
      </c>
      <c r="F455" s="12" t="s">
        <v>263</v>
      </c>
      <c r="G455" s="12" t="s">
        <v>2022</v>
      </c>
      <c r="H455" s="12" t="s">
        <v>746</v>
      </c>
      <c r="I455" s="14" t="s">
        <v>1954</v>
      </c>
      <c r="J455" s="12" t="s">
        <v>19</v>
      </c>
      <c r="K455" s="12" t="s">
        <v>73</v>
      </c>
      <c r="L455" s="24" t="s">
        <v>45</v>
      </c>
      <c r="M455" s="16"/>
      <c r="N455" s="16"/>
      <c r="O455" s="13" t="s">
        <v>110</v>
      </c>
      <c r="P455" s="73">
        <f>342/5</f>
        <v>68.400000000000006</v>
      </c>
      <c r="Q455" s="73" t="s">
        <v>76</v>
      </c>
      <c r="R455" s="23"/>
      <c r="S455" s="73" t="s">
        <v>76</v>
      </c>
      <c r="T455" s="23"/>
      <c r="U455" s="73" t="s">
        <v>76</v>
      </c>
      <c r="V455" s="16"/>
      <c r="W455" s="54" t="s">
        <v>3821</v>
      </c>
      <c r="X455" s="17" t="s">
        <v>2023</v>
      </c>
      <c r="Y455" s="16">
        <v>8580670397</v>
      </c>
    </row>
    <row r="456" spans="1:25" ht="20.25" customHeight="1">
      <c r="A456" s="73">
        <v>453</v>
      </c>
      <c r="B456" s="14" t="s">
        <v>152</v>
      </c>
      <c r="C456" s="12" t="s">
        <v>946</v>
      </c>
      <c r="D456" s="21"/>
      <c r="E456" s="21" t="s">
        <v>604</v>
      </c>
      <c r="F456" s="12" t="s">
        <v>206</v>
      </c>
      <c r="G456" s="12" t="s">
        <v>2024</v>
      </c>
      <c r="H456" s="12" t="s">
        <v>630</v>
      </c>
      <c r="I456" s="14" t="s">
        <v>1955</v>
      </c>
      <c r="J456" s="12" t="s">
        <v>19</v>
      </c>
      <c r="K456" s="12" t="s">
        <v>73</v>
      </c>
      <c r="L456" s="24" t="s">
        <v>45</v>
      </c>
      <c r="M456" s="16"/>
      <c r="N456" s="16"/>
      <c r="O456" s="13" t="s">
        <v>110</v>
      </c>
      <c r="P456" s="73">
        <v>79</v>
      </c>
      <c r="Q456" s="73" t="s">
        <v>76</v>
      </c>
      <c r="R456" s="23"/>
      <c r="S456" s="73" t="s">
        <v>76</v>
      </c>
      <c r="T456" s="23"/>
      <c r="U456" s="73" t="s">
        <v>76</v>
      </c>
      <c r="V456" s="16"/>
      <c r="W456" s="54" t="s">
        <v>3822</v>
      </c>
      <c r="X456" s="17" t="s">
        <v>2025</v>
      </c>
      <c r="Y456" s="16">
        <v>9805562262</v>
      </c>
    </row>
    <row r="457" spans="1:25" ht="20.25" customHeight="1">
      <c r="A457" s="73">
        <v>454</v>
      </c>
      <c r="B457" s="14" t="s">
        <v>152</v>
      </c>
      <c r="C457" s="12" t="s">
        <v>2021</v>
      </c>
      <c r="D457" s="21"/>
      <c r="E457" s="21" t="s">
        <v>309</v>
      </c>
      <c r="F457" s="12" t="s">
        <v>263</v>
      </c>
      <c r="G457" s="12" t="s">
        <v>1228</v>
      </c>
      <c r="H457" s="12" t="s">
        <v>2026</v>
      </c>
      <c r="I457" s="14" t="s">
        <v>1956</v>
      </c>
      <c r="J457" s="12" t="s">
        <v>19</v>
      </c>
      <c r="K457" s="12" t="s">
        <v>72</v>
      </c>
      <c r="L457" s="24" t="s">
        <v>45</v>
      </c>
      <c r="M457" s="16"/>
      <c r="N457" s="16"/>
      <c r="O457" s="13" t="s">
        <v>109</v>
      </c>
      <c r="P457" s="73">
        <v>50</v>
      </c>
      <c r="Q457" s="73" t="s">
        <v>76</v>
      </c>
      <c r="R457" s="23"/>
      <c r="S457" s="73" t="s">
        <v>76</v>
      </c>
      <c r="T457" s="23"/>
      <c r="U457" s="73" t="s">
        <v>76</v>
      </c>
      <c r="V457" s="16"/>
      <c r="W457" s="54" t="s">
        <v>3823</v>
      </c>
      <c r="X457" s="17" t="s">
        <v>4054</v>
      </c>
      <c r="Y457" s="16">
        <v>9805870913</v>
      </c>
    </row>
    <row r="458" spans="1:25" ht="20.25" customHeight="1">
      <c r="A458" s="73">
        <v>455</v>
      </c>
      <c r="B458" s="14" t="s">
        <v>152</v>
      </c>
      <c r="C458" s="12" t="s">
        <v>2027</v>
      </c>
      <c r="D458" s="21"/>
      <c r="E458" s="21"/>
      <c r="F458" s="12" t="s">
        <v>206</v>
      </c>
      <c r="G458" s="12" t="s">
        <v>148</v>
      </c>
      <c r="H458" s="12" t="s">
        <v>349</v>
      </c>
      <c r="I458" s="14" t="s">
        <v>1957</v>
      </c>
      <c r="J458" s="12" t="s">
        <v>18</v>
      </c>
      <c r="K458" s="21" t="s">
        <v>74</v>
      </c>
      <c r="L458" s="24" t="s">
        <v>45</v>
      </c>
      <c r="M458" s="16"/>
      <c r="N458" s="16"/>
      <c r="O458" s="71" t="s">
        <v>110</v>
      </c>
      <c r="P458" s="73">
        <v>78</v>
      </c>
      <c r="Q458" s="73" t="s">
        <v>76</v>
      </c>
      <c r="R458" s="23"/>
      <c r="S458" s="73" t="s">
        <v>76</v>
      </c>
      <c r="T458" s="23"/>
      <c r="U458" s="73" t="s">
        <v>76</v>
      </c>
      <c r="V458" s="16"/>
      <c r="W458" s="54" t="s">
        <v>3824</v>
      </c>
      <c r="X458" s="17" t="s">
        <v>2028</v>
      </c>
      <c r="Y458" s="16">
        <v>9350650072</v>
      </c>
    </row>
    <row r="459" spans="1:25" ht="20.25" customHeight="1">
      <c r="A459" s="73">
        <v>456</v>
      </c>
      <c r="B459" s="14" t="s">
        <v>152</v>
      </c>
      <c r="C459" s="21" t="s">
        <v>2029</v>
      </c>
      <c r="D459" s="21"/>
      <c r="E459" s="21" t="s">
        <v>919</v>
      </c>
      <c r="F459" s="21" t="s">
        <v>263</v>
      </c>
      <c r="G459" s="21" t="s">
        <v>2030</v>
      </c>
      <c r="H459" s="21" t="s">
        <v>2031</v>
      </c>
      <c r="I459" s="14" t="s">
        <v>1958</v>
      </c>
      <c r="J459" s="21" t="s">
        <v>19</v>
      </c>
      <c r="K459" s="21" t="s">
        <v>72</v>
      </c>
      <c r="L459" s="16" t="s">
        <v>45</v>
      </c>
      <c r="M459" s="16"/>
      <c r="N459" s="16"/>
      <c r="O459" s="71" t="s">
        <v>110</v>
      </c>
      <c r="P459" s="73">
        <v>76.2</v>
      </c>
      <c r="Q459" s="73" t="s">
        <v>76</v>
      </c>
      <c r="R459" s="23"/>
      <c r="S459" s="73" t="s">
        <v>76</v>
      </c>
      <c r="T459" s="23"/>
      <c r="U459" s="73" t="s">
        <v>76</v>
      </c>
      <c r="V459" s="16"/>
      <c r="W459" s="54" t="s">
        <v>3825</v>
      </c>
      <c r="X459" s="17" t="s">
        <v>2032</v>
      </c>
      <c r="Y459" s="16">
        <v>7807508214</v>
      </c>
    </row>
    <row r="460" spans="1:25" ht="20.25" customHeight="1">
      <c r="A460" s="73">
        <v>457</v>
      </c>
      <c r="B460" s="14" t="s">
        <v>152</v>
      </c>
      <c r="C460" s="21" t="s">
        <v>421</v>
      </c>
      <c r="D460" s="21"/>
      <c r="E460" s="21" t="s">
        <v>97</v>
      </c>
      <c r="F460" s="21" t="s">
        <v>263</v>
      </c>
      <c r="G460" s="21" t="s">
        <v>1507</v>
      </c>
      <c r="H460" s="21" t="s">
        <v>2033</v>
      </c>
      <c r="I460" s="14" t="s">
        <v>1959</v>
      </c>
      <c r="J460" s="21" t="s">
        <v>19</v>
      </c>
      <c r="K460" s="21" t="s">
        <v>73</v>
      </c>
      <c r="L460" s="16" t="s">
        <v>45</v>
      </c>
      <c r="M460" s="16"/>
      <c r="N460" s="16"/>
      <c r="O460" s="71" t="s">
        <v>109</v>
      </c>
      <c r="P460" s="73">
        <v>55</v>
      </c>
      <c r="Q460" s="73" t="s">
        <v>76</v>
      </c>
      <c r="R460" s="23"/>
      <c r="S460" s="73" t="s">
        <v>76</v>
      </c>
      <c r="T460" s="23"/>
      <c r="U460" s="73" t="s">
        <v>76</v>
      </c>
      <c r="V460" s="16"/>
      <c r="W460" s="54" t="s">
        <v>3826</v>
      </c>
      <c r="X460" s="17" t="s">
        <v>2034</v>
      </c>
      <c r="Y460" s="16">
        <v>7807492521</v>
      </c>
    </row>
    <row r="461" spans="1:25" ht="20.25" customHeight="1">
      <c r="A461" s="73">
        <v>458</v>
      </c>
      <c r="B461" s="14" t="s">
        <v>152</v>
      </c>
      <c r="C461" s="21" t="s">
        <v>1513</v>
      </c>
      <c r="D461" s="21"/>
      <c r="E461" s="21" t="s">
        <v>376</v>
      </c>
      <c r="F461" s="21" t="s">
        <v>206</v>
      </c>
      <c r="G461" s="21" t="s">
        <v>149</v>
      </c>
      <c r="H461" s="21" t="s">
        <v>1508</v>
      </c>
      <c r="I461" s="14" t="s">
        <v>1960</v>
      </c>
      <c r="J461" s="21" t="s">
        <v>19</v>
      </c>
      <c r="K461" s="21" t="s">
        <v>74</v>
      </c>
      <c r="L461" s="16" t="s">
        <v>45</v>
      </c>
      <c r="M461" s="16"/>
      <c r="N461" s="16"/>
      <c r="O461" s="71" t="s">
        <v>109</v>
      </c>
      <c r="P461" s="73">
        <v>78</v>
      </c>
      <c r="Q461" s="73" t="s">
        <v>76</v>
      </c>
      <c r="R461" s="23"/>
      <c r="S461" s="73" t="s">
        <v>76</v>
      </c>
      <c r="T461" s="23"/>
      <c r="U461" s="73" t="s">
        <v>76</v>
      </c>
      <c r="V461" s="16"/>
      <c r="W461" s="54" t="s">
        <v>3827</v>
      </c>
      <c r="X461" s="17" t="s">
        <v>2035</v>
      </c>
      <c r="Y461" s="16">
        <v>9015407776</v>
      </c>
    </row>
    <row r="462" spans="1:25" ht="20.25" customHeight="1">
      <c r="A462" s="73">
        <v>459</v>
      </c>
      <c r="B462" s="14" t="s">
        <v>152</v>
      </c>
      <c r="C462" s="21" t="s">
        <v>2036</v>
      </c>
      <c r="D462" s="21"/>
      <c r="E462" s="21" t="s">
        <v>309</v>
      </c>
      <c r="F462" s="21" t="s">
        <v>263</v>
      </c>
      <c r="G462" s="21" t="s">
        <v>148</v>
      </c>
      <c r="H462" s="21" t="s">
        <v>2037</v>
      </c>
      <c r="I462" s="14" t="s">
        <v>1961</v>
      </c>
      <c r="J462" s="21" t="s">
        <v>19</v>
      </c>
      <c r="K462" s="21" t="s">
        <v>73</v>
      </c>
      <c r="L462" s="16" t="s">
        <v>45</v>
      </c>
      <c r="M462" s="16"/>
      <c r="N462" s="16"/>
      <c r="O462" s="71" t="s">
        <v>110</v>
      </c>
      <c r="P462" s="73">
        <v>60</v>
      </c>
      <c r="Q462" s="73" t="s">
        <v>76</v>
      </c>
      <c r="R462" s="23"/>
      <c r="S462" s="73" t="s">
        <v>76</v>
      </c>
      <c r="T462" s="23"/>
      <c r="U462" s="73" t="s">
        <v>76</v>
      </c>
      <c r="V462" s="16"/>
      <c r="W462" s="54" t="s">
        <v>3828</v>
      </c>
      <c r="X462" s="17" t="s">
        <v>2038</v>
      </c>
      <c r="Y462" s="16">
        <v>7831925495</v>
      </c>
    </row>
    <row r="463" spans="1:25" ht="20.25" customHeight="1">
      <c r="A463" s="73">
        <v>460</v>
      </c>
      <c r="B463" s="14" t="s">
        <v>152</v>
      </c>
      <c r="C463" s="21" t="s">
        <v>2039</v>
      </c>
      <c r="D463" s="21"/>
      <c r="E463" s="21" t="s">
        <v>817</v>
      </c>
      <c r="F463" s="21" t="s">
        <v>206</v>
      </c>
      <c r="G463" s="21" t="s">
        <v>2040</v>
      </c>
      <c r="H463" s="21" t="s">
        <v>2041</v>
      </c>
      <c r="I463" s="14" t="s">
        <v>1962</v>
      </c>
      <c r="J463" s="21" t="s">
        <v>19</v>
      </c>
      <c r="K463" s="21" t="s">
        <v>72</v>
      </c>
      <c r="L463" s="16" t="s">
        <v>45</v>
      </c>
      <c r="M463" s="16"/>
      <c r="N463" s="16"/>
      <c r="O463" s="71" t="s">
        <v>110</v>
      </c>
      <c r="P463" s="73">
        <v>53.8</v>
      </c>
      <c r="Q463" s="73" t="s">
        <v>76</v>
      </c>
      <c r="R463" s="23"/>
      <c r="S463" s="73" t="s">
        <v>76</v>
      </c>
      <c r="T463" s="23"/>
      <c r="U463" s="73" t="s">
        <v>76</v>
      </c>
      <c r="V463" s="16"/>
      <c r="W463" s="54" t="s">
        <v>3829</v>
      </c>
      <c r="X463" s="17" t="s">
        <v>2042</v>
      </c>
      <c r="Y463" s="16">
        <v>9218716853</v>
      </c>
    </row>
    <row r="464" spans="1:25" ht="20.25" customHeight="1">
      <c r="A464" s="73">
        <v>461</v>
      </c>
      <c r="B464" s="14" t="s">
        <v>152</v>
      </c>
      <c r="C464" s="21" t="s">
        <v>2043</v>
      </c>
      <c r="D464" s="21"/>
      <c r="E464" s="21" t="s">
        <v>247</v>
      </c>
      <c r="F464" s="21" t="s">
        <v>263</v>
      </c>
      <c r="G464" s="21" t="s">
        <v>2044</v>
      </c>
      <c r="H464" s="21" t="s">
        <v>1574</v>
      </c>
      <c r="I464" s="14" t="s">
        <v>1963</v>
      </c>
      <c r="J464" s="21" t="s">
        <v>19</v>
      </c>
      <c r="K464" s="21" t="s">
        <v>73</v>
      </c>
      <c r="L464" s="16" t="s">
        <v>45</v>
      </c>
      <c r="M464" s="16"/>
      <c r="N464" s="16"/>
      <c r="O464" s="71" t="s">
        <v>109</v>
      </c>
      <c r="P464" s="73">
        <f>276/5</f>
        <v>55.2</v>
      </c>
      <c r="Q464" s="73" t="s">
        <v>76</v>
      </c>
      <c r="R464" s="23"/>
      <c r="S464" s="73" t="s">
        <v>76</v>
      </c>
      <c r="T464" s="23"/>
      <c r="U464" s="73" t="s">
        <v>76</v>
      </c>
      <c r="V464" s="16"/>
      <c r="W464" s="54" t="s">
        <v>3830</v>
      </c>
      <c r="X464" s="17" t="s">
        <v>2045</v>
      </c>
      <c r="Y464" s="16">
        <v>7807223840</v>
      </c>
    </row>
    <row r="465" spans="1:25" ht="20.25" customHeight="1">
      <c r="A465" s="73">
        <v>462</v>
      </c>
      <c r="B465" s="14" t="s">
        <v>152</v>
      </c>
      <c r="C465" s="21" t="s">
        <v>2046</v>
      </c>
      <c r="D465" s="21"/>
      <c r="E465" s="21" t="s">
        <v>597</v>
      </c>
      <c r="F465" s="21" t="s">
        <v>263</v>
      </c>
      <c r="G465" s="21" t="s">
        <v>2047</v>
      </c>
      <c r="H465" s="21" t="s">
        <v>2048</v>
      </c>
      <c r="I465" s="14" t="s">
        <v>1964</v>
      </c>
      <c r="J465" s="21" t="s">
        <v>24</v>
      </c>
      <c r="K465" s="21" t="s">
        <v>72</v>
      </c>
      <c r="L465" s="16" t="s">
        <v>45</v>
      </c>
      <c r="M465" s="16"/>
      <c r="N465" s="16"/>
      <c r="O465" s="71" t="s">
        <v>109</v>
      </c>
      <c r="P465" s="73">
        <v>60</v>
      </c>
      <c r="Q465" s="73" t="s">
        <v>76</v>
      </c>
      <c r="R465" s="23"/>
      <c r="S465" s="73" t="s">
        <v>76</v>
      </c>
      <c r="T465" s="23"/>
      <c r="U465" s="73" t="s">
        <v>76</v>
      </c>
      <c r="V465" s="16"/>
      <c r="W465" s="54" t="s">
        <v>3831</v>
      </c>
      <c r="X465" s="17" t="s">
        <v>2049</v>
      </c>
      <c r="Y465" s="16">
        <v>7831865157</v>
      </c>
    </row>
    <row r="466" spans="1:25" ht="20.25" customHeight="1">
      <c r="A466" s="73">
        <v>463</v>
      </c>
      <c r="B466" s="14" t="s">
        <v>152</v>
      </c>
      <c r="C466" s="21" t="s">
        <v>2050</v>
      </c>
      <c r="D466" s="21"/>
      <c r="E466" s="21"/>
      <c r="F466" s="21" t="s">
        <v>206</v>
      </c>
      <c r="G466" s="21" t="s">
        <v>2051</v>
      </c>
      <c r="H466" s="21" t="s">
        <v>2052</v>
      </c>
      <c r="I466" s="14" t="s">
        <v>1965</v>
      </c>
      <c r="J466" s="21" t="s">
        <v>19</v>
      </c>
      <c r="K466" s="21" t="s">
        <v>75</v>
      </c>
      <c r="L466" s="16" t="s">
        <v>45</v>
      </c>
      <c r="M466" s="16"/>
      <c r="N466" s="16"/>
      <c r="O466" s="71" t="s">
        <v>110</v>
      </c>
      <c r="P466" s="73">
        <v>82</v>
      </c>
      <c r="Q466" s="73" t="s">
        <v>76</v>
      </c>
      <c r="R466" s="23"/>
      <c r="S466" s="73" t="s">
        <v>76</v>
      </c>
      <c r="T466" s="23"/>
      <c r="U466" s="73" t="s">
        <v>76</v>
      </c>
      <c r="V466" s="16"/>
      <c r="W466" s="54" t="s">
        <v>3832</v>
      </c>
      <c r="X466" s="17" t="s">
        <v>2053</v>
      </c>
      <c r="Y466" s="16">
        <v>8894472950</v>
      </c>
    </row>
    <row r="467" spans="1:25" ht="20.25" customHeight="1">
      <c r="A467" s="73">
        <v>464</v>
      </c>
      <c r="B467" s="14" t="s">
        <v>152</v>
      </c>
      <c r="C467" s="21" t="s">
        <v>312</v>
      </c>
      <c r="D467" s="21"/>
      <c r="E467" s="21"/>
      <c r="F467" s="21" t="s">
        <v>206</v>
      </c>
      <c r="G467" s="21" t="s">
        <v>2054</v>
      </c>
      <c r="H467" s="21" t="s">
        <v>562</v>
      </c>
      <c r="I467" s="14" t="s">
        <v>1966</v>
      </c>
      <c r="J467" s="21" t="s">
        <v>18</v>
      </c>
      <c r="K467" s="21" t="s">
        <v>72</v>
      </c>
      <c r="L467" s="16" t="s">
        <v>45</v>
      </c>
      <c r="M467" s="16"/>
      <c r="N467" s="16"/>
      <c r="O467" s="71" t="s">
        <v>110</v>
      </c>
      <c r="P467" s="73">
        <v>86</v>
      </c>
      <c r="Q467" s="73" t="s">
        <v>76</v>
      </c>
      <c r="R467" s="23"/>
      <c r="S467" s="73" t="s">
        <v>76</v>
      </c>
      <c r="T467" s="23"/>
      <c r="U467" s="73" t="s">
        <v>76</v>
      </c>
      <c r="V467" s="16"/>
      <c r="W467" s="54" t="s">
        <v>3833</v>
      </c>
      <c r="X467" s="17" t="s">
        <v>2055</v>
      </c>
      <c r="Y467" s="16">
        <v>9996266108</v>
      </c>
    </row>
    <row r="468" spans="1:25" ht="20.25" customHeight="1">
      <c r="A468" s="73">
        <v>465</v>
      </c>
      <c r="B468" s="14" t="s">
        <v>152</v>
      </c>
      <c r="C468" s="21" t="s">
        <v>2056</v>
      </c>
      <c r="D468" s="21"/>
      <c r="E468" s="21"/>
      <c r="F468" s="21" t="s">
        <v>263</v>
      </c>
      <c r="G468" s="21" t="s">
        <v>2057</v>
      </c>
      <c r="H468" s="21" t="s">
        <v>2058</v>
      </c>
      <c r="I468" s="14" t="s">
        <v>1967</v>
      </c>
      <c r="J468" s="21" t="s">
        <v>19</v>
      </c>
      <c r="K468" s="21" t="s">
        <v>73</v>
      </c>
      <c r="L468" s="16" t="s">
        <v>45</v>
      </c>
      <c r="M468" s="16"/>
      <c r="N468" s="16"/>
      <c r="O468" s="71" t="s">
        <v>109</v>
      </c>
      <c r="P468" s="73">
        <v>55</v>
      </c>
      <c r="Q468" s="73" t="s">
        <v>76</v>
      </c>
      <c r="R468" s="23"/>
      <c r="S468" s="73" t="s">
        <v>76</v>
      </c>
      <c r="T468" s="23"/>
      <c r="U468" s="73" t="s">
        <v>76</v>
      </c>
      <c r="V468" s="16"/>
      <c r="W468" s="54" t="s">
        <v>3834</v>
      </c>
      <c r="X468" s="17" t="s">
        <v>2059</v>
      </c>
      <c r="Y468" s="16">
        <v>7807849773</v>
      </c>
    </row>
    <row r="469" spans="1:25" ht="20.25" customHeight="1">
      <c r="A469" s="73">
        <v>466</v>
      </c>
      <c r="B469" s="14" t="s">
        <v>152</v>
      </c>
      <c r="C469" s="21" t="s">
        <v>2060</v>
      </c>
      <c r="D469" s="21"/>
      <c r="E469" s="21" t="s">
        <v>309</v>
      </c>
      <c r="F469" s="21" t="s">
        <v>263</v>
      </c>
      <c r="G469" s="21" t="s">
        <v>2061</v>
      </c>
      <c r="H469" s="21" t="s">
        <v>2062</v>
      </c>
      <c r="I469" s="14" t="s">
        <v>1968</v>
      </c>
      <c r="J469" s="21" t="s">
        <v>19</v>
      </c>
      <c r="K469" s="21" t="s">
        <v>72</v>
      </c>
      <c r="L469" s="16" t="s">
        <v>45</v>
      </c>
      <c r="M469" s="16"/>
      <c r="N469" s="16"/>
      <c r="O469" s="71" t="s">
        <v>109</v>
      </c>
      <c r="P469" s="73">
        <v>47</v>
      </c>
      <c r="Q469" s="73" t="s">
        <v>76</v>
      </c>
      <c r="R469" s="23"/>
      <c r="S469" s="73" t="s">
        <v>76</v>
      </c>
      <c r="T469" s="23"/>
      <c r="U469" s="73" t="s">
        <v>76</v>
      </c>
      <c r="V469" s="16"/>
      <c r="W469" s="54" t="s">
        <v>3835</v>
      </c>
      <c r="X469" s="17" t="s">
        <v>2063</v>
      </c>
      <c r="Y469" s="16">
        <v>6230066827</v>
      </c>
    </row>
    <row r="470" spans="1:25" ht="20.25" customHeight="1">
      <c r="A470" s="73">
        <v>467</v>
      </c>
      <c r="B470" s="14" t="s">
        <v>152</v>
      </c>
      <c r="C470" s="21" t="s">
        <v>2064</v>
      </c>
      <c r="D470" s="21"/>
      <c r="E470" s="21" t="s">
        <v>2065</v>
      </c>
      <c r="F470" s="21" t="s">
        <v>263</v>
      </c>
      <c r="G470" s="21" t="s">
        <v>2066</v>
      </c>
      <c r="H470" s="21" t="s">
        <v>2067</v>
      </c>
      <c r="I470" s="14" t="s">
        <v>1969</v>
      </c>
      <c r="J470" s="21" t="s">
        <v>19</v>
      </c>
      <c r="K470" s="21" t="s">
        <v>72</v>
      </c>
      <c r="L470" s="16" t="s">
        <v>45</v>
      </c>
      <c r="M470" s="16"/>
      <c r="N470" s="16"/>
      <c r="O470" s="71" t="s">
        <v>110</v>
      </c>
      <c r="P470" s="73">
        <v>68</v>
      </c>
      <c r="Q470" s="73" t="s">
        <v>76</v>
      </c>
      <c r="R470" s="23"/>
      <c r="S470" s="73" t="s">
        <v>76</v>
      </c>
      <c r="T470" s="23"/>
      <c r="U470" s="73" t="s">
        <v>76</v>
      </c>
      <c r="V470" s="16"/>
      <c r="W470" s="54" t="s">
        <v>3836</v>
      </c>
      <c r="X470" s="17" t="s">
        <v>2068</v>
      </c>
      <c r="Y470" s="16">
        <v>9418647743</v>
      </c>
    </row>
    <row r="471" spans="1:25" ht="20.25" customHeight="1">
      <c r="A471" s="73">
        <v>468</v>
      </c>
      <c r="B471" s="14" t="s">
        <v>152</v>
      </c>
      <c r="C471" s="21" t="s">
        <v>564</v>
      </c>
      <c r="D471" s="21"/>
      <c r="E471" s="21" t="s">
        <v>616</v>
      </c>
      <c r="F471" s="21" t="s">
        <v>263</v>
      </c>
      <c r="G471" s="21" t="s">
        <v>2069</v>
      </c>
      <c r="H471" s="21" t="s">
        <v>2070</v>
      </c>
      <c r="I471" s="14" t="s">
        <v>1970</v>
      </c>
      <c r="J471" s="21" t="s">
        <v>31</v>
      </c>
      <c r="K471" s="21" t="s">
        <v>72</v>
      </c>
      <c r="L471" s="16" t="s">
        <v>45</v>
      </c>
      <c r="M471" s="16"/>
      <c r="N471" s="16"/>
      <c r="O471" s="71" t="s">
        <v>110</v>
      </c>
      <c r="P471" s="73">
        <v>57</v>
      </c>
      <c r="Q471" s="73" t="s">
        <v>76</v>
      </c>
      <c r="R471" s="23"/>
      <c r="S471" s="73" t="s">
        <v>76</v>
      </c>
      <c r="T471" s="23"/>
      <c r="U471" s="73" t="s">
        <v>76</v>
      </c>
      <c r="V471" s="16"/>
      <c r="W471" s="54" t="s">
        <v>3837</v>
      </c>
      <c r="X471" s="17" t="s">
        <v>2071</v>
      </c>
      <c r="Y471" s="16">
        <v>7831955023</v>
      </c>
    </row>
    <row r="472" spans="1:25" ht="20.25" customHeight="1">
      <c r="A472" s="73">
        <v>469</v>
      </c>
      <c r="B472" s="14" t="s">
        <v>152</v>
      </c>
      <c r="C472" s="21" t="s">
        <v>2072</v>
      </c>
      <c r="D472" s="21"/>
      <c r="E472" s="21" t="s">
        <v>97</v>
      </c>
      <c r="F472" s="21" t="s">
        <v>263</v>
      </c>
      <c r="G472" s="21" t="s">
        <v>2073</v>
      </c>
      <c r="H472" s="21" t="s">
        <v>829</v>
      </c>
      <c r="I472" s="14" t="s">
        <v>1971</v>
      </c>
      <c r="J472" s="21" t="s">
        <v>19</v>
      </c>
      <c r="K472" s="21" t="s">
        <v>73</v>
      </c>
      <c r="L472" s="16" t="s">
        <v>45</v>
      </c>
      <c r="M472" s="16"/>
      <c r="N472" s="16"/>
      <c r="O472" s="71" t="s">
        <v>109</v>
      </c>
      <c r="P472" s="73">
        <v>51</v>
      </c>
      <c r="Q472" s="73" t="s">
        <v>76</v>
      </c>
      <c r="R472" s="23"/>
      <c r="S472" s="73" t="s">
        <v>76</v>
      </c>
      <c r="T472" s="23"/>
      <c r="U472" s="73" t="s">
        <v>76</v>
      </c>
      <c r="V472" s="16"/>
      <c r="W472" s="54" t="s">
        <v>3838</v>
      </c>
      <c r="X472" s="17" t="s">
        <v>2074</v>
      </c>
      <c r="Y472" s="16">
        <v>8091734135</v>
      </c>
    </row>
    <row r="473" spans="1:25" ht="20.25" customHeight="1">
      <c r="A473" s="73">
        <v>470</v>
      </c>
      <c r="B473" s="14" t="s">
        <v>152</v>
      </c>
      <c r="C473" s="21" t="s">
        <v>2075</v>
      </c>
      <c r="D473" s="21"/>
      <c r="E473" s="21"/>
      <c r="F473" s="21" t="s">
        <v>263</v>
      </c>
      <c r="G473" s="21" t="s">
        <v>2076</v>
      </c>
      <c r="H473" s="21" t="s">
        <v>503</v>
      </c>
      <c r="I473" s="14" t="s">
        <v>1972</v>
      </c>
      <c r="J473" s="21" t="s">
        <v>19</v>
      </c>
      <c r="K473" s="21" t="s">
        <v>75</v>
      </c>
      <c r="L473" s="16" t="s">
        <v>45</v>
      </c>
      <c r="M473" s="16"/>
      <c r="N473" s="16"/>
      <c r="O473" s="71" t="s">
        <v>81</v>
      </c>
      <c r="P473" s="73">
        <v>71</v>
      </c>
      <c r="Q473" s="73" t="s">
        <v>76</v>
      </c>
      <c r="R473" s="23"/>
      <c r="S473" s="73" t="s">
        <v>76</v>
      </c>
      <c r="T473" s="23"/>
      <c r="U473" s="73" t="s">
        <v>76</v>
      </c>
      <c r="V473" s="16"/>
      <c r="W473" s="54" t="s">
        <v>3839</v>
      </c>
      <c r="X473" s="17" t="s">
        <v>2077</v>
      </c>
      <c r="Y473" s="16">
        <v>9882630344</v>
      </c>
    </row>
    <row r="474" spans="1:25" ht="20.25" customHeight="1">
      <c r="A474" s="73">
        <v>471</v>
      </c>
      <c r="B474" s="14" t="s">
        <v>152</v>
      </c>
      <c r="C474" s="21" t="s">
        <v>2078</v>
      </c>
      <c r="D474" s="21"/>
      <c r="E474" s="21" t="s">
        <v>239</v>
      </c>
      <c r="F474" s="21" t="s">
        <v>263</v>
      </c>
      <c r="G474" s="21" t="s">
        <v>2079</v>
      </c>
      <c r="H474" s="21" t="s">
        <v>2080</v>
      </c>
      <c r="I474" s="14" t="s">
        <v>1973</v>
      </c>
      <c r="J474" s="21" t="s">
        <v>14</v>
      </c>
      <c r="K474" s="21" t="s">
        <v>74</v>
      </c>
      <c r="L474" s="16" t="s">
        <v>45</v>
      </c>
      <c r="M474" s="16"/>
      <c r="N474" s="16"/>
      <c r="O474" s="71" t="s">
        <v>110</v>
      </c>
      <c r="P474" s="73">
        <v>85</v>
      </c>
      <c r="Q474" s="73" t="s">
        <v>76</v>
      </c>
      <c r="R474" s="23"/>
      <c r="S474" s="73" t="s">
        <v>76</v>
      </c>
      <c r="T474" s="23"/>
      <c r="U474" s="73" t="s">
        <v>76</v>
      </c>
      <c r="V474" s="16"/>
      <c r="W474" s="54" t="s">
        <v>3840</v>
      </c>
      <c r="X474" s="17" t="s">
        <v>2081</v>
      </c>
      <c r="Y474" s="16">
        <v>8219735443</v>
      </c>
    </row>
    <row r="475" spans="1:25" ht="20.25" customHeight="1">
      <c r="A475" s="73">
        <v>472</v>
      </c>
      <c r="B475" s="14" t="s">
        <v>152</v>
      </c>
      <c r="C475" s="21" t="s">
        <v>2082</v>
      </c>
      <c r="D475" s="21" t="s">
        <v>97</v>
      </c>
      <c r="E475" s="21" t="s">
        <v>302</v>
      </c>
      <c r="F475" s="21" t="s">
        <v>263</v>
      </c>
      <c r="G475" s="21" t="s">
        <v>2083</v>
      </c>
      <c r="H475" s="21" t="s">
        <v>2084</v>
      </c>
      <c r="I475" s="14" t="s">
        <v>1974</v>
      </c>
      <c r="J475" s="21" t="s">
        <v>14</v>
      </c>
      <c r="K475" s="21" t="s">
        <v>75</v>
      </c>
      <c r="L475" s="16" t="s">
        <v>45</v>
      </c>
      <c r="M475" s="16"/>
      <c r="N475" s="16"/>
      <c r="O475" s="71" t="s">
        <v>110</v>
      </c>
      <c r="P475" s="73">
        <v>69.400000000000006</v>
      </c>
      <c r="Q475" s="73" t="s">
        <v>76</v>
      </c>
      <c r="R475" s="23"/>
      <c r="S475" s="73" t="s">
        <v>76</v>
      </c>
      <c r="T475" s="23"/>
      <c r="U475" s="73" t="s">
        <v>76</v>
      </c>
      <c r="V475" s="16"/>
      <c r="W475" s="54" t="s">
        <v>3841</v>
      </c>
      <c r="X475" s="17" t="s">
        <v>2085</v>
      </c>
      <c r="Y475" s="16">
        <v>9816244384</v>
      </c>
    </row>
    <row r="476" spans="1:25" ht="20.25" customHeight="1">
      <c r="A476" s="73">
        <v>473</v>
      </c>
      <c r="B476" s="14" t="s">
        <v>152</v>
      </c>
      <c r="C476" s="21" t="s">
        <v>2086</v>
      </c>
      <c r="D476" s="21"/>
      <c r="E476" s="21" t="s">
        <v>309</v>
      </c>
      <c r="F476" s="21" t="s">
        <v>263</v>
      </c>
      <c r="G476" s="21" t="s">
        <v>1853</v>
      </c>
      <c r="H476" s="21" t="s">
        <v>2087</v>
      </c>
      <c r="I476" s="14" t="s">
        <v>1975</v>
      </c>
      <c r="J476" s="21" t="s">
        <v>19</v>
      </c>
      <c r="K476" s="21" t="s">
        <v>75</v>
      </c>
      <c r="L476" s="16" t="s">
        <v>45</v>
      </c>
      <c r="M476" s="16"/>
      <c r="N476" s="16"/>
      <c r="O476" s="71" t="s">
        <v>110</v>
      </c>
      <c r="P476" s="73">
        <v>59.1</v>
      </c>
      <c r="Q476" s="73" t="s">
        <v>76</v>
      </c>
      <c r="R476" s="23"/>
      <c r="S476" s="73" t="s">
        <v>76</v>
      </c>
      <c r="T476" s="23"/>
      <c r="U476" s="73" t="s">
        <v>76</v>
      </c>
      <c r="V476" s="16"/>
      <c r="W476" s="54" t="s">
        <v>3842</v>
      </c>
      <c r="X476" s="17" t="s">
        <v>2088</v>
      </c>
      <c r="Y476" s="16">
        <v>7018882588</v>
      </c>
    </row>
    <row r="477" spans="1:25" ht="20.25" customHeight="1">
      <c r="A477" s="73">
        <v>474</v>
      </c>
      <c r="B477" s="14" t="s">
        <v>152</v>
      </c>
      <c r="C477" s="21" t="s">
        <v>1092</v>
      </c>
      <c r="D477" s="21"/>
      <c r="E477" s="21"/>
      <c r="F477" s="21" t="s">
        <v>263</v>
      </c>
      <c r="G477" s="21" t="s">
        <v>80</v>
      </c>
      <c r="H477" s="21" t="s">
        <v>2089</v>
      </c>
      <c r="I477" s="14" t="s">
        <v>1976</v>
      </c>
      <c r="J477" s="21" t="s">
        <v>19</v>
      </c>
      <c r="K477" s="21" t="s">
        <v>72</v>
      </c>
      <c r="L477" s="16" t="s">
        <v>45</v>
      </c>
      <c r="M477" s="16"/>
      <c r="N477" s="16"/>
      <c r="O477" s="71" t="s">
        <v>110</v>
      </c>
      <c r="P477" s="73">
        <v>72.3</v>
      </c>
      <c r="Q477" s="73" t="s">
        <v>76</v>
      </c>
      <c r="R477" s="23"/>
      <c r="S477" s="73" t="s">
        <v>76</v>
      </c>
      <c r="T477" s="23"/>
      <c r="U477" s="73" t="s">
        <v>76</v>
      </c>
      <c r="V477" s="16"/>
      <c r="W477" s="54" t="s">
        <v>3843</v>
      </c>
      <c r="X477" s="17" t="s">
        <v>2090</v>
      </c>
      <c r="Y477" s="16">
        <v>7018122669</v>
      </c>
    </row>
    <row r="478" spans="1:25" ht="20.25" customHeight="1">
      <c r="A478" s="73">
        <v>475</v>
      </c>
      <c r="B478" s="14" t="s">
        <v>152</v>
      </c>
      <c r="C478" s="21" t="s">
        <v>2091</v>
      </c>
      <c r="D478" s="21"/>
      <c r="E478" s="21" t="s">
        <v>97</v>
      </c>
      <c r="F478" s="21" t="s">
        <v>263</v>
      </c>
      <c r="G478" s="21" t="s">
        <v>2092</v>
      </c>
      <c r="H478" s="21"/>
      <c r="I478" s="14" t="s">
        <v>1977</v>
      </c>
      <c r="J478" s="21" t="s">
        <v>14</v>
      </c>
      <c r="K478" s="21" t="s">
        <v>72</v>
      </c>
      <c r="L478" s="16" t="s">
        <v>45</v>
      </c>
      <c r="M478" s="16"/>
      <c r="N478" s="16"/>
      <c r="O478" s="71" t="s">
        <v>109</v>
      </c>
      <c r="P478" s="73">
        <v>55.2</v>
      </c>
      <c r="Q478" s="73" t="s">
        <v>76</v>
      </c>
      <c r="R478" s="23"/>
      <c r="S478" s="73" t="s">
        <v>76</v>
      </c>
      <c r="T478" s="23"/>
      <c r="U478" s="73" t="s">
        <v>76</v>
      </c>
      <c r="V478" s="16"/>
      <c r="W478" s="54" t="s">
        <v>3844</v>
      </c>
      <c r="X478" s="17" t="s">
        <v>2093</v>
      </c>
      <c r="Y478" s="16">
        <v>8219554178</v>
      </c>
    </row>
    <row r="479" spans="1:25" ht="20.25" customHeight="1">
      <c r="A479" s="73">
        <v>476</v>
      </c>
      <c r="B479" s="14" t="s">
        <v>152</v>
      </c>
      <c r="C479" s="21" t="s">
        <v>2094</v>
      </c>
      <c r="D479" s="21"/>
      <c r="E479" s="21" t="s">
        <v>919</v>
      </c>
      <c r="F479" s="21" t="s">
        <v>263</v>
      </c>
      <c r="G479" s="21" t="s">
        <v>561</v>
      </c>
      <c r="H479" s="21" t="s">
        <v>1613</v>
      </c>
      <c r="I479" s="14" t="s">
        <v>1978</v>
      </c>
      <c r="J479" s="21" t="s">
        <v>19</v>
      </c>
      <c r="K479" s="21" t="s">
        <v>73</v>
      </c>
      <c r="L479" s="16" t="s">
        <v>45</v>
      </c>
      <c r="M479" s="16"/>
      <c r="N479" s="16"/>
      <c r="O479" s="71" t="s">
        <v>109</v>
      </c>
      <c r="P479" s="73">
        <v>52.6</v>
      </c>
      <c r="Q479" s="73" t="s">
        <v>76</v>
      </c>
      <c r="R479" s="23"/>
      <c r="S479" s="73" t="s">
        <v>76</v>
      </c>
      <c r="T479" s="23"/>
      <c r="U479" s="73" t="s">
        <v>76</v>
      </c>
      <c r="V479" s="16"/>
      <c r="W479" s="54" t="s">
        <v>3845</v>
      </c>
      <c r="X479" s="17" t="s">
        <v>2095</v>
      </c>
      <c r="Y479" s="16">
        <v>6230357392</v>
      </c>
    </row>
    <row r="480" spans="1:25" ht="20.25" customHeight="1">
      <c r="A480" s="73">
        <v>477</v>
      </c>
      <c r="B480" s="14" t="s">
        <v>152</v>
      </c>
      <c r="C480" s="21" t="s">
        <v>2096</v>
      </c>
      <c r="D480" s="21"/>
      <c r="E480" s="21" t="s">
        <v>585</v>
      </c>
      <c r="F480" s="21" t="s">
        <v>206</v>
      </c>
      <c r="G480" s="21" t="s">
        <v>2097</v>
      </c>
      <c r="H480" s="21" t="s">
        <v>2098</v>
      </c>
      <c r="I480" s="14" t="s">
        <v>1979</v>
      </c>
      <c r="J480" s="21" t="s">
        <v>37</v>
      </c>
      <c r="K480" s="21" t="s">
        <v>72</v>
      </c>
      <c r="L480" s="16" t="s">
        <v>45</v>
      </c>
      <c r="M480" s="16"/>
      <c r="N480" s="16"/>
      <c r="O480" s="71" t="s">
        <v>110</v>
      </c>
      <c r="P480" s="73">
        <v>81.400000000000006</v>
      </c>
      <c r="Q480" s="73" t="s">
        <v>76</v>
      </c>
      <c r="R480" s="23"/>
      <c r="S480" s="73" t="s">
        <v>76</v>
      </c>
      <c r="T480" s="23"/>
      <c r="U480" s="73" t="s">
        <v>76</v>
      </c>
      <c r="V480" s="16"/>
      <c r="W480" s="54" t="s">
        <v>3846</v>
      </c>
      <c r="X480" s="17" t="s">
        <v>2099</v>
      </c>
      <c r="Y480" s="16">
        <v>7876825610</v>
      </c>
    </row>
    <row r="481" spans="1:25" ht="20.25" customHeight="1">
      <c r="A481" s="73">
        <v>478</v>
      </c>
      <c r="B481" s="14" t="s">
        <v>152</v>
      </c>
      <c r="C481" s="21" t="s">
        <v>2100</v>
      </c>
      <c r="D481" s="21"/>
      <c r="E481" s="21" t="s">
        <v>616</v>
      </c>
      <c r="F481" s="21" t="s">
        <v>206</v>
      </c>
      <c r="G481" s="21" t="s">
        <v>2101</v>
      </c>
      <c r="H481" s="21" t="s">
        <v>2102</v>
      </c>
      <c r="I481" s="14" t="s">
        <v>1980</v>
      </c>
      <c r="J481" s="21" t="s">
        <v>18</v>
      </c>
      <c r="K481" s="21" t="s">
        <v>74</v>
      </c>
      <c r="L481" s="16" t="s">
        <v>45</v>
      </c>
      <c r="M481" s="16"/>
      <c r="N481" s="16"/>
      <c r="O481" s="71" t="s">
        <v>109</v>
      </c>
      <c r="P481" s="73">
        <v>76</v>
      </c>
      <c r="Q481" s="73" t="s">
        <v>76</v>
      </c>
      <c r="R481" s="23"/>
      <c r="S481" s="73" t="s">
        <v>76</v>
      </c>
      <c r="T481" s="23"/>
      <c r="U481" s="73" t="s">
        <v>76</v>
      </c>
      <c r="V481" s="16"/>
      <c r="W481" s="54" t="s">
        <v>3847</v>
      </c>
      <c r="X481" s="17" t="s">
        <v>2103</v>
      </c>
      <c r="Y481" s="16">
        <v>7404015262</v>
      </c>
    </row>
    <row r="482" spans="1:25" ht="20.25" customHeight="1">
      <c r="A482" s="73">
        <v>479</v>
      </c>
      <c r="B482" s="14" t="s">
        <v>152</v>
      </c>
      <c r="C482" s="21" t="s">
        <v>845</v>
      </c>
      <c r="D482" s="21"/>
      <c r="E482" s="21" t="s">
        <v>239</v>
      </c>
      <c r="F482" s="21" t="s">
        <v>263</v>
      </c>
      <c r="G482" s="21" t="s">
        <v>113</v>
      </c>
      <c r="H482" s="21" t="s">
        <v>2104</v>
      </c>
      <c r="I482" s="14" t="s">
        <v>1981</v>
      </c>
      <c r="J482" s="21" t="s">
        <v>18</v>
      </c>
      <c r="K482" s="21" t="s">
        <v>72</v>
      </c>
      <c r="L482" s="16" t="s">
        <v>45</v>
      </c>
      <c r="M482" s="16"/>
      <c r="N482" s="16"/>
      <c r="O482" s="71" t="s">
        <v>110</v>
      </c>
      <c r="P482" s="73">
        <v>68</v>
      </c>
      <c r="Q482" s="73" t="s">
        <v>76</v>
      </c>
      <c r="R482" s="23"/>
      <c r="S482" s="73" t="s">
        <v>76</v>
      </c>
      <c r="T482" s="23"/>
      <c r="U482" s="73" t="s">
        <v>76</v>
      </c>
      <c r="V482" s="16"/>
      <c r="W482" s="54" t="s">
        <v>3848</v>
      </c>
      <c r="X482" s="17" t="s">
        <v>2105</v>
      </c>
      <c r="Y482" s="16">
        <v>7876587430</v>
      </c>
    </row>
    <row r="483" spans="1:25" ht="20.25" customHeight="1">
      <c r="A483" s="73">
        <v>480</v>
      </c>
      <c r="B483" s="14" t="s">
        <v>152</v>
      </c>
      <c r="C483" s="21" t="s">
        <v>375</v>
      </c>
      <c r="D483" s="21"/>
      <c r="E483" s="21" t="s">
        <v>97</v>
      </c>
      <c r="F483" s="21" t="s">
        <v>263</v>
      </c>
      <c r="G483" s="21" t="s">
        <v>2106</v>
      </c>
      <c r="H483" s="21" t="s">
        <v>2107</v>
      </c>
      <c r="I483" s="14" t="s">
        <v>1982</v>
      </c>
      <c r="J483" s="21" t="s">
        <v>19</v>
      </c>
      <c r="K483" s="21" t="s">
        <v>75</v>
      </c>
      <c r="L483" s="16" t="s">
        <v>45</v>
      </c>
      <c r="M483" s="16"/>
      <c r="N483" s="16"/>
      <c r="O483" s="71" t="s">
        <v>81</v>
      </c>
      <c r="P483" s="73">
        <v>78</v>
      </c>
      <c r="Q483" s="73" t="s">
        <v>76</v>
      </c>
      <c r="R483" s="23"/>
      <c r="S483" s="73" t="s">
        <v>76</v>
      </c>
      <c r="T483" s="23"/>
      <c r="U483" s="73" t="s">
        <v>76</v>
      </c>
      <c r="V483" s="16"/>
      <c r="W483" s="54" t="s">
        <v>3849</v>
      </c>
      <c r="X483" s="17" t="s">
        <v>2108</v>
      </c>
      <c r="Y483" s="16">
        <v>8580860962</v>
      </c>
    </row>
    <row r="484" spans="1:25" ht="20.25" customHeight="1">
      <c r="A484" s="73">
        <v>481</v>
      </c>
      <c r="B484" s="14" t="s">
        <v>152</v>
      </c>
      <c r="C484" s="21" t="s">
        <v>2109</v>
      </c>
      <c r="D484" s="21"/>
      <c r="E484" s="21" t="s">
        <v>2110</v>
      </c>
      <c r="F484" s="21" t="s">
        <v>263</v>
      </c>
      <c r="G484" s="21" t="s">
        <v>2111</v>
      </c>
      <c r="H484" s="21" t="s">
        <v>2112</v>
      </c>
      <c r="I484" s="14" t="s">
        <v>1983</v>
      </c>
      <c r="J484" s="21" t="s">
        <v>19</v>
      </c>
      <c r="K484" s="21" t="s">
        <v>72</v>
      </c>
      <c r="L484" s="16" t="s">
        <v>45</v>
      </c>
      <c r="M484" s="16"/>
      <c r="N484" s="16"/>
      <c r="O484" s="71" t="s">
        <v>110</v>
      </c>
      <c r="P484" s="73">
        <v>65</v>
      </c>
      <c r="Q484" s="73" t="s">
        <v>76</v>
      </c>
      <c r="R484" s="23"/>
      <c r="S484" s="73" t="s">
        <v>76</v>
      </c>
      <c r="T484" s="23"/>
      <c r="U484" s="73" t="s">
        <v>76</v>
      </c>
      <c r="V484" s="16"/>
      <c r="W484" s="54" t="s">
        <v>3850</v>
      </c>
      <c r="X484" s="17" t="s">
        <v>2113</v>
      </c>
      <c r="Y484" s="16">
        <v>7580088592</v>
      </c>
    </row>
    <row r="485" spans="1:25" ht="20.25" customHeight="1">
      <c r="A485" s="73">
        <v>482</v>
      </c>
      <c r="B485" s="14" t="s">
        <v>152</v>
      </c>
      <c r="C485" s="21" t="s">
        <v>2114</v>
      </c>
      <c r="D485" s="21"/>
      <c r="E485" s="21" t="s">
        <v>239</v>
      </c>
      <c r="F485" s="21" t="s">
        <v>206</v>
      </c>
      <c r="G485" s="21" t="s">
        <v>2115</v>
      </c>
      <c r="H485" s="21" t="s">
        <v>2116</v>
      </c>
      <c r="I485" s="14" t="s">
        <v>1984</v>
      </c>
      <c r="J485" s="21" t="s">
        <v>19</v>
      </c>
      <c r="K485" s="21" t="s">
        <v>72</v>
      </c>
      <c r="L485" s="16" t="s">
        <v>45</v>
      </c>
      <c r="M485" s="16"/>
      <c r="N485" s="16"/>
      <c r="O485" s="71" t="s">
        <v>109</v>
      </c>
      <c r="P485" s="73">
        <v>94</v>
      </c>
      <c r="Q485" s="73" t="s">
        <v>76</v>
      </c>
      <c r="R485" s="23"/>
      <c r="S485" s="73" t="s">
        <v>76</v>
      </c>
      <c r="T485" s="23"/>
      <c r="U485" s="73" t="s">
        <v>76</v>
      </c>
      <c r="V485" s="16"/>
      <c r="W485" s="54" t="s">
        <v>3851</v>
      </c>
      <c r="X485" s="17" t="s">
        <v>2117</v>
      </c>
      <c r="Y485" s="16">
        <v>7590911298</v>
      </c>
    </row>
    <row r="486" spans="1:25" ht="20.25" customHeight="1">
      <c r="A486" s="73">
        <v>483</v>
      </c>
      <c r="B486" s="14" t="s">
        <v>152</v>
      </c>
      <c r="C486" s="21" t="s">
        <v>954</v>
      </c>
      <c r="D486" s="21"/>
      <c r="E486" s="21" t="s">
        <v>97</v>
      </c>
      <c r="F486" s="21" t="s">
        <v>263</v>
      </c>
      <c r="G486" s="21" t="s">
        <v>2118</v>
      </c>
      <c r="H486" s="21" t="s">
        <v>368</v>
      </c>
      <c r="I486" s="14" t="s">
        <v>1985</v>
      </c>
      <c r="J486" s="21" t="s">
        <v>14</v>
      </c>
      <c r="K486" s="21" t="s">
        <v>72</v>
      </c>
      <c r="L486" s="16" t="s">
        <v>45</v>
      </c>
      <c r="M486" s="16"/>
      <c r="N486" s="16"/>
      <c r="O486" s="71" t="s">
        <v>109</v>
      </c>
      <c r="P486" s="73">
        <v>60</v>
      </c>
      <c r="Q486" s="73" t="s">
        <v>76</v>
      </c>
      <c r="R486" s="23"/>
      <c r="S486" s="73" t="s">
        <v>76</v>
      </c>
      <c r="T486" s="23"/>
      <c r="U486" s="73" t="s">
        <v>76</v>
      </c>
      <c r="V486" s="16"/>
      <c r="W486" s="54" t="s">
        <v>3852</v>
      </c>
      <c r="X486" s="17" t="s">
        <v>2119</v>
      </c>
      <c r="Y486" s="16">
        <v>6230666101</v>
      </c>
    </row>
    <row r="487" spans="1:25" ht="20.25" customHeight="1">
      <c r="A487" s="73">
        <v>484</v>
      </c>
      <c r="B487" s="14" t="s">
        <v>152</v>
      </c>
      <c r="C487" s="21" t="s">
        <v>1935</v>
      </c>
      <c r="D487" s="21"/>
      <c r="E487" s="21" t="s">
        <v>1165</v>
      </c>
      <c r="F487" s="21" t="s">
        <v>206</v>
      </c>
      <c r="G487" s="21" t="s">
        <v>2120</v>
      </c>
      <c r="H487" s="21" t="s">
        <v>2121</v>
      </c>
      <c r="I487" s="14" t="s">
        <v>1986</v>
      </c>
      <c r="J487" s="21" t="s">
        <v>37</v>
      </c>
      <c r="K487" s="21" t="s">
        <v>72</v>
      </c>
      <c r="L487" s="16" t="s">
        <v>45</v>
      </c>
      <c r="M487" s="16"/>
      <c r="N487" s="16"/>
      <c r="O487" s="71" t="s">
        <v>109</v>
      </c>
      <c r="P487" s="73">
        <v>65</v>
      </c>
      <c r="Q487" s="73" t="s">
        <v>76</v>
      </c>
      <c r="R487" s="23"/>
      <c r="S487" s="73" t="s">
        <v>76</v>
      </c>
      <c r="T487" s="23"/>
      <c r="U487" s="73" t="s">
        <v>76</v>
      </c>
      <c r="V487" s="16"/>
      <c r="W487" s="54" t="s">
        <v>3853</v>
      </c>
      <c r="X487" s="17" t="s">
        <v>2122</v>
      </c>
      <c r="Y487" s="16">
        <v>9319897772</v>
      </c>
    </row>
    <row r="488" spans="1:25" ht="20.25" customHeight="1">
      <c r="A488" s="73">
        <v>485</v>
      </c>
      <c r="B488" s="14" t="s">
        <v>152</v>
      </c>
      <c r="C488" s="21" t="s">
        <v>2123</v>
      </c>
      <c r="D488" s="21"/>
      <c r="E488" s="21"/>
      <c r="F488" s="21" t="s">
        <v>263</v>
      </c>
      <c r="G488" s="21" t="s">
        <v>1350</v>
      </c>
      <c r="H488" s="21" t="s">
        <v>1649</v>
      </c>
      <c r="I488" s="14" t="s">
        <v>1987</v>
      </c>
      <c r="J488" s="21" t="s">
        <v>19</v>
      </c>
      <c r="K488" s="21" t="s">
        <v>72</v>
      </c>
      <c r="L488" s="16" t="s">
        <v>45</v>
      </c>
      <c r="M488" s="16"/>
      <c r="N488" s="16"/>
      <c r="O488" s="71" t="s">
        <v>110</v>
      </c>
      <c r="P488" s="73">
        <v>79.8</v>
      </c>
      <c r="Q488" s="73" t="s">
        <v>76</v>
      </c>
      <c r="R488" s="23"/>
      <c r="S488" s="73" t="s">
        <v>76</v>
      </c>
      <c r="T488" s="23"/>
      <c r="U488" s="73" t="s">
        <v>76</v>
      </c>
      <c r="V488" s="16"/>
      <c r="W488" s="54" t="s">
        <v>3854</v>
      </c>
      <c r="X488" s="17" t="s">
        <v>2124</v>
      </c>
      <c r="Y488" s="16">
        <v>9015066302</v>
      </c>
    </row>
    <row r="489" spans="1:25" s="109" customFormat="1" ht="20.25" customHeight="1">
      <c r="A489" s="73">
        <v>486</v>
      </c>
      <c r="B489" s="107" t="s">
        <v>152</v>
      </c>
      <c r="C489" s="120" t="s">
        <v>2125</v>
      </c>
      <c r="D489" s="120"/>
      <c r="E489" s="120"/>
      <c r="F489" s="120" t="s">
        <v>263</v>
      </c>
      <c r="G489" s="120" t="s">
        <v>2126</v>
      </c>
      <c r="H489" s="120" t="s">
        <v>714</v>
      </c>
      <c r="I489" s="107" t="s">
        <v>1988</v>
      </c>
      <c r="J489" s="120" t="s">
        <v>19</v>
      </c>
      <c r="K489" s="120" t="s">
        <v>75</v>
      </c>
      <c r="L489" s="106" t="s">
        <v>45</v>
      </c>
      <c r="M489" s="106"/>
      <c r="N489" s="106"/>
      <c r="O489" s="121" t="s">
        <v>109</v>
      </c>
      <c r="P489" s="15">
        <v>50</v>
      </c>
      <c r="Q489" s="15" t="s">
        <v>76</v>
      </c>
      <c r="R489" s="122"/>
      <c r="S489" s="15" t="s">
        <v>76</v>
      </c>
      <c r="T489" s="122"/>
      <c r="U489" s="15" t="s">
        <v>76</v>
      </c>
      <c r="V489" s="106"/>
      <c r="W489" s="114" t="s">
        <v>3855</v>
      </c>
      <c r="X489" s="105" t="s">
        <v>4055</v>
      </c>
      <c r="Y489" s="106">
        <v>7650869913</v>
      </c>
    </row>
    <row r="490" spans="1:25" ht="20.25" customHeight="1">
      <c r="A490" s="73">
        <v>487</v>
      </c>
      <c r="B490" s="14" t="s">
        <v>152</v>
      </c>
      <c r="C490" s="21" t="s">
        <v>866</v>
      </c>
      <c r="D490" s="21"/>
      <c r="E490" s="21" t="s">
        <v>1165</v>
      </c>
      <c r="F490" s="21" t="s">
        <v>206</v>
      </c>
      <c r="G490" s="21" t="s">
        <v>2127</v>
      </c>
      <c r="H490" s="21" t="s">
        <v>2128</v>
      </c>
      <c r="I490" s="14" t="s">
        <v>1989</v>
      </c>
      <c r="J490" s="21" t="s">
        <v>2007</v>
      </c>
      <c r="K490" s="21" t="s">
        <v>72</v>
      </c>
      <c r="L490" s="16" t="s">
        <v>45</v>
      </c>
      <c r="M490" s="16"/>
      <c r="N490" s="16"/>
      <c r="O490" s="71" t="s">
        <v>110</v>
      </c>
      <c r="P490" s="73">
        <v>69.400000000000006</v>
      </c>
      <c r="Q490" s="73" t="s">
        <v>76</v>
      </c>
      <c r="R490" s="23"/>
      <c r="S490" s="73" t="s">
        <v>76</v>
      </c>
      <c r="T490" s="23"/>
      <c r="U490" s="73" t="s">
        <v>76</v>
      </c>
      <c r="V490" s="16"/>
      <c r="W490" s="54" t="s">
        <v>3856</v>
      </c>
      <c r="X490" s="17" t="s">
        <v>2129</v>
      </c>
      <c r="Y490" s="16">
        <v>7876713796</v>
      </c>
    </row>
    <row r="491" spans="1:25" ht="20.25" customHeight="1">
      <c r="A491" s="73">
        <v>488</v>
      </c>
      <c r="B491" s="14" t="s">
        <v>152</v>
      </c>
      <c r="C491" s="21" t="s">
        <v>2130</v>
      </c>
      <c r="D491" s="21" t="s">
        <v>97</v>
      </c>
      <c r="E491" s="21" t="s">
        <v>616</v>
      </c>
      <c r="F491" s="21" t="s">
        <v>263</v>
      </c>
      <c r="G491" s="21" t="s">
        <v>2131</v>
      </c>
      <c r="H491" s="21" t="s">
        <v>1498</v>
      </c>
      <c r="I491" s="14" t="s">
        <v>1990</v>
      </c>
      <c r="J491" s="21" t="s">
        <v>37</v>
      </c>
      <c r="K491" s="21" t="s">
        <v>74</v>
      </c>
      <c r="L491" s="16" t="s">
        <v>45</v>
      </c>
      <c r="M491" s="16"/>
      <c r="N491" s="16"/>
      <c r="O491" s="71" t="s">
        <v>109</v>
      </c>
      <c r="P491" s="73">
        <v>58.4</v>
      </c>
      <c r="Q491" s="73" t="s">
        <v>76</v>
      </c>
      <c r="R491" s="23"/>
      <c r="S491" s="73" t="s">
        <v>76</v>
      </c>
      <c r="T491" s="23"/>
      <c r="U491" s="73" t="s">
        <v>76</v>
      </c>
      <c r="V491" s="16"/>
      <c r="W491" s="54" t="s">
        <v>3857</v>
      </c>
      <c r="X491" s="17" t="s">
        <v>2132</v>
      </c>
      <c r="Y491" s="16">
        <v>7018879953</v>
      </c>
    </row>
    <row r="492" spans="1:25" ht="20.25" customHeight="1">
      <c r="A492" s="73">
        <v>489</v>
      </c>
      <c r="B492" s="14" t="s">
        <v>152</v>
      </c>
      <c r="C492" s="21" t="s">
        <v>2133</v>
      </c>
      <c r="D492" s="21"/>
      <c r="E492" s="21"/>
      <c r="F492" s="21" t="s">
        <v>263</v>
      </c>
      <c r="G492" s="21" t="s">
        <v>2134</v>
      </c>
      <c r="H492" s="21" t="s">
        <v>104</v>
      </c>
      <c r="I492" s="14" t="s">
        <v>1991</v>
      </c>
      <c r="J492" s="21" t="s">
        <v>14</v>
      </c>
      <c r="K492" s="21" t="s">
        <v>72</v>
      </c>
      <c r="L492" s="16" t="s">
        <v>45</v>
      </c>
      <c r="M492" s="16"/>
      <c r="N492" s="16"/>
      <c r="O492" s="71" t="s">
        <v>109</v>
      </c>
      <c r="P492" s="73">
        <v>65.8</v>
      </c>
      <c r="Q492" s="73" t="s">
        <v>76</v>
      </c>
      <c r="R492" s="23"/>
      <c r="S492" s="73" t="s">
        <v>76</v>
      </c>
      <c r="T492" s="23"/>
      <c r="U492" s="73" t="s">
        <v>76</v>
      </c>
      <c r="V492" s="16"/>
      <c r="W492" s="54" t="s">
        <v>3858</v>
      </c>
      <c r="X492" s="17" t="s">
        <v>2135</v>
      </c>
      <c r="Y492" s="16">
        <v>8278775379</v>
      </c>
    </row>
    <row r="493" spans="1:25" ht="20.25" customHeight="1">
      <c r="A493" s="73">
        <v>490</v>
      </c>
      <c r="B493" s="14" t="s">
        <v>152</v>
      </c>
      <c r="C493" s="21" t="s">
        <v>413</v>
      </c>
      <c r="D493" s="21"/>
      <c r="E493" s="21" t="s">
        <v>97</v>
      </c>
      <c r="F493" s="21" t="s">
        <v>263</v>
      </c>
      <c r="G493" s="21" t="s">
        <v>2136</v>
      </c>
      <c r="H493" s="21" t="s">
        <v>445</v>
      </c>
      <c r="I493" s="14" t="s">
        <v>1992</v>
      </c>
      <c r="J493" s="21" t="s">
        <v>19</v>
      </c>
      <c r="K493" s="21" t="s">
        <v>72</v>
      </c>
      <c r="L493" s="16" t="s">
        <v>45</v>
      </c>
      <c r="M493" s="16"/>
      <c r="N493" s="16"/>
      <c r="O493" s="71" t="s">
        <v>109</v>
      </c>
      <c r="P493" s="73">
        <v>66.400000000000006</v>
      </c>
      <c r="Q493" s="73" t="s">
        <v>76</v>
      </c>
      <c r="R493" s="23"/>
      <c r="S493" s="73" t="s">
        <v>76</v>
      </c>
      <c r="T493" s="23"/>
      <c r="U493" s="73" t="s">
        <v>76</v>
      </c>
      <c r="V493" s="16"/>
      <c r="W493" s="54" t="s">
        <v>3859</v>
      </c>
      <c r="X493" s="17" t="s">
        <v>2137</v>
      </c>
      <c r="Y493" s="16">
        <v>7876622147</v>
      </c>
    </row>
    <row r="494" spans="1:25" ht="20.25" customHeight="1">
      <c r="A494" s="73">
        <v>491</v>
      </c>
      <c r="B494" s="14" t="s">
        <v>152</v>
      </c>
      <c r="C494" s="21" t="s">
        <v>2138</v>
      </c>
      <c r="D494" s="21"/>
      <c r="E494" s="21" t="s">
        <v>585</v>
      </c>
      <c r="F494" s="21" t="s">
        <v>206</v>
      </c>
      <c r="G494" s="21" t="s">
        <v>2097</v>
      </c>
      <c r="H494" s="21" t="s">
        <v>2098</v>
      </c>
      <c r="I494" s="14" t="s">
        <v>1993</v>
      </c>
      <c r="J494" s="21" t="s">
        <v>37</v>
      </c>
      <c r="K494" s="21" t="s">
        <v>72</v>
      </c>
      <c r="L494" s="16" t="s">
        <v>45</v>
      </c>
      <c r="M494" s="16"/>
      <c r="N494" s="16"/>
      <c r="O494" s="71" t="s">
        <v>2139</v>
      </c>
      <c r="P494" s="73">
        <v>78.2</v>
      </c>
      <c r="Q494" s="73" t="s">
        <v>76</v>
      </c>
      <c r="R494" s="23"/>
      <c r="S494" s="73" t="s">
        <v>76</v>
      </c>
      <c r="T494" s="23"/>
      <c r="U494" s="73" t="s">
        <v>76</v>
      </c>
      <c r="V494" s="16"/>
      <c r="W494" s="54" t="s">
        <v>3860</v>
      </c>
      <c r="X494" s="17" t="s">
        <v>2140</v>
      </c>
      <c r="Y494" s="16">
        <v>7876608733</v>
      </c>
    </row>
    <row r="495" spans="1:25" ht="20.25" customHeight="1">
      <c r="A495" s="73">
        <v>492</v>
      </c>
      <c r="B495" s="14" t="s">
        <v>152</v>
      </c>
      <c r="C495" s="21" t="s">
        <v>2141</v>
      </c>
      <c r="D495" s="21"/>
      <c r="E495" s="21" t="s">
        <v>604</v>
      </c>
      <c r="F495" s="21" t="s">
        <v>206</v>
      </c>
      <c r="G495" s="21" t="s">
        <v>2142</v>
      </c>
      <c r="H495" s="21" t="s">
        <v>2143</v>
      </c>
      <c r="I495" s="14" t="s">
        <v>1994</v>
      </c>
      <c r="J495" s="21" t="s">
        <v>19</v>
      </c>
      <c r="K495" s="21" t="s">
        <v>74</v>
      </c>
      <c r="L495" s="16" t="s">
        <v>45</v>
      </c>
      <c r="M495" s="16"/>
      <c r="N495" s="16"/>
      <c r="O495" s="71" t="s">
        <v>110</v>
      </c>
      <c r="P495" s="73">
        <v>88</v>
      </c>
      <c r="Q495" s="73" t="s">
        <v>76</v>
      </c>
      <c r="R495" s="23"/>
      <c r="S495" s="73" t="s">
        <v>76</v>
      </c>
      <c r="T495" s="23"/>
      <c r="U495" s="73" t="s">
        <v>76</v>
      </c>
      <c r="V495" s="16"/>
      <c r="W495" s="54" t="s">
        <v>3861</v>
      </c>
      <c r="X495" s="17" t="s">
        <v>2144</v>
      </c>
      <c r="Y495" s="16">
        <v>9015770792</v>
      </c>
    </row>
    <row r="496" spans="1:25" ht="20.25" customHeight="1">
      <c r="A496" s="73">
        <v>493</v>
      </c>
      <c r="B496" s="14" t="s">
        <v>152</v>
      </c>
      <c r="C496" s="21" t="s">
        <v>2154</v>
      </c>
      <c r="D496" s="21"/>
      <c r="E496" s="21"/>
      <c r="F496" s="21" t="s">
        <v>263</v>
      </c>
      <c r="G496" s="21" t="s">
        <v>2155</v>
      </c>
      <c r="H496" s="21" t="s">
        <v>2156</v>
      </c>
      <c r="I496" s="14" t="s">
        <v>2145</v>
      </c>
      <c r="J496" s="21" t="s">
        <v>19</v>
      </c>
      <c r="K496" s="21" t="s">
        <v>72</v>
      </c>
      <c r="L496" s="16" t="s">
        <v>45</v>
      </c>
      <c r="M496" s="16"/>
      <c r="N496" s="16"/>
      <c r="O496" s="71" t="s">
        <v>109</v>
      </c>
      <c r="P496" s="73">
        <v>60</v>
      </c>
      <c r="Q496" s="73" t="s">
        <v>76</v>
      </c>
      <c r="R496" s="23"/>
      <c r="S496" s="73" t="s">
        <v>76</v>
      </c>
      <c r="T496" s="23"/>
      <c r="U496" s="73" t="s">
        <v>76</v>
      </c>
      <c r="V496" s="16"/>
      <c r="W496" s="54" t="s">
        <v>3862</v>
      </c>
      <c r="X496" s="17" t="s">
        <v>2157</v>
      </c>
      <c r="Y496" s="16">
        <v>8580401125</v>
      </c>
    </row>
    <row r="497" spans="1:25" ht="20.25" customHeight="1">
      <c r="A497" s="73">
        <v>494</v>
      </c>
      <c r="B497" s="14" t="s">
        <v>152</v>
      </c>
      <c r="C497" s="21" t="s">
        <v>2125</v>
      </c>
      <c r="D497" s="21"/>
      <c r="E497" s="21" t="s">
        <v>309</v>
      </c>
      <c r="F497" s="21" t="s">
        <v>263</v>
      </c>
      <c r="G497" s="21" t="s">
        <v>2158</v>
      </c>
      <c r="H497" s="21" t="s">
        <v>562</v>
      </c>
      <c r="I497" s="14" t="s">
        <v>2146</v>
      </c>
      <c r="J497" s="21" t="s">
        <v>19</v>
      </c>
      <c r="K497" s="21" t="s">
        <v>73</v>
      </c>
      <c r="L497" s="16" t="s">
        <v>45</v>
      </c>
      <c r="M497" s="16"/>
      <c r="N497" s="16"/>
      <c r="O497" s="71" t="s">
        <v>2139</v>
      </c>
      <c r="P497" s="73">
        <v>78</v>
      </c>
      <c r="Q497" s="73" t="s">
        <v>76</v>
      </c>
      <c r="R497" s="23"/>
      <c r="S497" s="73" t="s">
        <v>76</v>
      </c>
      <c r="T497" s="23"/>
      <c r="U497" s="73" t="s">
        <v>76</v>
      </c>
      <c r="V497" s="16"/>
      <c r="W497" s="54" t="s">
        <v>3863</v>
      </c>
      <c r="X497" s="17" t="s">
        <v>2159</v>
      </c>
      <c r="Y497" s="16">
        <v>7590960052</v>
      </c>
    </row>
    <row r="498" spans="1:25" ht="20.25" customHeight="1">
      <c r="A498" s="73">
        <v>495</v>
      </c>
      <c r="B498" s="14" t="s">
        <v>152</v>
      </c>
      <c r="C498" s="21" t="s">
        <v>1648</v>
      </c>
      <c r="D498" s="21"/>
      <c r="E498" s="21" t="s">
        <v>97</v>
      </c>
      <c r="F498" s="21" t="s">
        <v>263</v>
      </c>
      <c r="G498" s="21" t="s">
        <v>576</v>
      </c>
      <c r="H498" s="21" t="s">
        <v>1637</v>
      </c>
      <c r="I498" s="14" t="s">
        <v>2147</v>
      </c>
      <c r="J498" s="21" t="s">
        <v>19</v>
      </c>
      <c r="K498" s="21" t="s">
        <v>73</v>
      </c>
      <c r="L498" s="16" t="s">
        <v>45</v>
      </c>
      <c r="M498" s="16"/>
      <c r="N498" s="16"/>
      <c r="O498" s="71" t="s">
        <v>109</v>
      </c>
      <c r="P498" s="73">
        <v>57</v>
      </c>
      <c r="Q498" s="73" t="s">
        <v>76</v>
      </c>
      <c r="R498" s="23"/>
      <c r="S498" s="73" t="s">
        <v>76</v>
      </c>
      <c r="T498" s="23"/>
      <c r="U498" s="73" t="s">
        <v>76</v>
      </c>
      <c r="V498" s="16"/>
      <c r="W498" s="54" t="s">
        <v>3864</v>
      </c>
      <c r="X498" s="17" t="s">
        <v>2160</v>
      </c>
      <c r="Y498" s="16">
        <v>8894699173</v>
      </c>
    </row>
    <row r="499" spans="1:25" ht="20.25" customHeight="1">
      <c r="A499" s="73">
        <v>496</v>
      </c>
      <c r="B499" s="14" t="s">
        <v>152</v>
      </c>
      <c r="C499" s="21" t="s">
        <v>2161</v>
      </c>
      <c r="D499" s="21"/>
      <c r="E499" s="21"/>
      <c r="F499" s="21" t="s">
        <v>263</v>
      </c>
      <c r="G499" s="21" t="s">
        <v>108</v>
      </c>
      <c r="H499" s="21" t="s">
        <v>2162</v>
      </c>
      <c r="I499" s="14" t="s">
        <v>2148</v>
      </c>
      <c r="J499" s="21" t="s">
        <v>19</v>
      </c>
      <c r="K499" s="21" t="s">
        <v>73</v>
      </c>
      <c r="L499" s="16" t="s">
        <v>45</v>
      </c>
      <c r="M499" s="16"/>
      <c r="N499" s="16"/>
      <c r="O499" s="71" t="s">
        <v>109</v>
      </c>
      <c r="P499" s="73">
        <v>50</v>
      </c>
      <c r="Q499" s="73" t="s">
        <v>76</v>
      </c>
      <c r="R499" s="23"/>
      <c r="S499" s="73" t="s">
        <v>76</v>
      </c>
      <c r="T499" s="23"/>
      <c r="U499" s="73" t="s">
        <v>76</v>
      </c>
      <c r="V499" s="16"/>
      <c r="W499" s="54" t="s">
        <v>3865</v>
      </c>
      <c r="X499" s="17" t="s">
        <v>2163</v>
      </c>
      <c r="Y499" s="16">
        <v>7590890072</v>
      </c>
    </row>
    <row r="500" spans="1:25" ht="20.25" customHeight="1">
      <c r="A500" s="73">
        <v>497</v>
      </c>
      <c r="B500" s="14" t="s">
        <v>152</v>
      </c>
      <c r="C500" s="21" t="s">
        <v>2164</v>
      </c>
      <c r="D500" s="21"/>
      <c r="E500" s="21" t="s">
        <v>309</v>
      </c>
      <c r="F500" s="21" t="s">
        <v>263</v>
      </c>
      <c r="G500" s="21" t="s">
        <v>148</v>
      </c>
      <c r="H500" s="21" t="s">
        <v>2165</v>
      </c>
      <c r="I500" s="14" t="s">
        <v>2149</v>
      </c>
      <c r="J500" s="21" t="s">
        <v>19</v>
      </c>
      <c r="K500" s="21" t="s">
        <v>73</v>
      </c>
      <c r="L500" s="16" t="s">
        <v>45</v>
      </c>
      <c r="M500" s="16"/>
      <c r="N500" s="16"/>
      <c r="O500" s="71" t="s">
        <v>109</v>
      </c>
      <c r="P500" s="73">
        <v>62</v>
      </c>
      <c r="Q500" s="73" t="s">
        <v>76</v>
      </c>
      <c r="R500" s="23"/>
      <c r="S500" s="73" t="s">
        <v>76</v>
      </c>
      <c r="T500" s="23"/>
      <c r="U500" s="73" t="s">
        <v>76</v>
      </c>
      <c r="V500" s="16"/>
      <c r="W500" s="54" t="s">
        <v>3866</v>
      </c>
      <c r="X500" s="17" t="s">
        <v>2166</v>
      </c>
      <c r="Y500" s="16">
        <v>8988408886</v>
      </c>
    </row>
    <row r="501" spans="1:25" ht="20.25" customHeight="1">
      <c r="A501" s="73">
        <v>498</v>
      </c>
      <c r="B501" s="14" t="s">
        <v>152</v>
      </c>
      <c r="C501" s="21" t="s">
        <v>2167</v>
      </c>
      <c r="D501" s="21"/>
      <c r="E501" s="21" t="s">
        <v>2168</v>
      </c>
      <c r="F501" s="21" t="s">
        <v>263</v>
      </c>
      <c r="G501" s="21" t="s">
        <v>819</v>
      </c>
      <c r="H501" s="21" t="s">
        <v>2169</v>
      </c>
      <c r="I501" s="14" t="s">
        <v>2150</v>
      </c>
      <c r="J501" s="21" t="s">
        <v>19</v>
      </c>
      <c r="K501" s="21" t="s">
        <v>73</v>
      </c>
      <c r="L501" s="16" t="s">
        <v>45</v>
      </c>
      <c r="M501" s="16"/>
      <c r="N501" s="16"/>
      <c r="O501" s="71" t="s">
        <v>109</v>
      </c>
      <c r="P501" s="73">
        <v>58</v>
      </c>
      <c r="Q501" s="73" t="s">
        <v>76</v>
      </c>
      <c r="R501" s="23"/>
      <c r="S501" s="73" t="s">
        <v>76</v>
      </c>
      <c r="T501" s="23"/>
      <c r="U501" s="73" t="s">
        <v>76</v>
      </c>
      <c r="V501" s="16"/>
      <c r="W501" s="54" t="s">
        <v>3867</v>
      </c>
      <c r="X501" s="17" t="s">
        <v>2170</v>
      </c>
      <c r="Y501" s="16">
        <v>7876617091</v>
      </c>
    </row>
    <row r="502" spans="1:25" ht="20.25" customHeight="1">
      <c r="A502" s="73">
        <v>499</v>
      </c>
      <c r="B502" s="14" t="s">
        <v>152</v>
      </c>
      <c r="C502" s="21" t="s">
        <v>1548</v>
      </c>
      <c r="D502" s="21"/>
      <c r="E502" s="21" t="s">
        <v>97</v>
      </c>
      <c r="F502" s="21" t="s">
        <v>263</v>
      </c>
      <c r="G502" s="21" t="s">
        <v>2171</v>
      </c>
      <c r="H502" s="21" t="s">
        <v>829</v>
      </c>
      <c r="I502" s="14" t="s">
        <v>2151</v>
      </c>
      <c r="J502" s="21" t="s">
        <v>19</v>
      </c>
      <c r="K502" s="21" t="s">
        <v>73</v>
      </c>
      <c r="L502" s="16" t="s">
        <v>45</v>
      </c>
      <c r="M502" s="16"/>
      <c r="N502" s="16"/>
      <c r="O502" s="71" t="s">
        <v>109</v>
      </c>
      <c r="P502" s="73">
        <f>265/5</f>
        <v>53</v>
      </c>
      <c r="Q502" s="73" t="s">
        <v>76</v>
      </c>
      <c r="R502" s="23"/>
      <c r="S502" s="73" t="s">
        <v>76</v>
      </c>
      <c r="T502" s="23"/>
      <c r="U502" s="73" t="s">
        <v>76</v>
      </c>
      <c r="V502" s="16"/>
      <c r="W502" s="54" t="s">
        <v>3868</v>
      </c>
      <c r="X502" s="17" t="s">
        <v>2172</v>
      </c>
      <c r="Y502" s="16">
        <v>7876399854</v>
      </c>
    </row>
    <row r="503" spans="1:25" ht="20.25" customHeight="1">
      <c r="A503" s="73">
        <v>500</v>
      </c>
      <c r="B503" s="14" t="s">
        <v>152</v>
      </c>
      <c r="C503" s="12" t="s">
        <v>1826</v>
      </c>
      <c r="D503" s="21"/>
      <c r="E503" s="12" t="s">
        <v>309</v>
      </c>
      <c r="F503" s="12" t="s">
        <v>263</v>
      </c>
      <c r="G503" s="12" t="s">
        <v>1827</v>
      </c>
      <c r="H503" s="12" t="s">
        <v>829</v>
      </c>
      <c r="I503" s="14" t="s">
        <v>2152</v>
      </c>
      <c r="J503" s="12" t="s">
        <v>19</v>
      </c>
      <c r="K503" s="12" t="s">
        <v>73</v>
      </c>
      <c r="L503" s="24" t="s">
        <v>45</v>
      </c>
      <c r="M503" s="16"/>
      <c r="N503" s="16"/>
      <c r="O503" s="71" t="s">
        <v>109</v>
      </c>
      <c r="P503" s="73">
        <v>43</v>
      </c>
      <c r="Q503" s="73" t="s">
        <v>76</v>
      </c>
      <c r="R503" s="23"/>
      <c r="S503" s="73" t="s">
        <v>76</v>
      </c>
      <c r="T503" s="23"/>
      <c r="U503" s="73" t="s">
        <v>76</v>
      </c>
      <c r="V503" s="16"/>
      <c r="W503" s="54" t="s">
        <v>3869</v>
      </c>
      <c r="X503" s="16" t="s">
        <v>1828</v>
      </c>
      <c r="Y503" s="16">
        <v>8091785437</v>
      </c>
    </row>
    <row r="504" spans="1:25" ht="20.25" customHeight="1">
      <c r="A504" s="73">
        <v>501</v>
      </c>
      <c r="B504" s="14" t="s">
        <v>152</v>
      </c>
      <c r="C504" s="21" t="s">
        <v>1544</v>
      </c>
      <c r="D504" s="21"/>
      <c r="E504" s="21"/>
      <c r="F504" s="21" t="s">
        <v>206</v>
      </c>
      <c r="G504" s="21" t="s">
        <v>116</v>
      </c>
      <c r="H504" s="21" t="s">
        <v>2173</v>
      </c>
      <c r="I504" s="14" t="s">
        <v>2153</v>
      </c>
      <c r="J504" s="21" t="s">
        <v>18</v>
      </c>
      <c r="K504" s="21" t="s">
        <v>72</v>
      </c>
      <c r="L504" s="16" t="s">
        <v>45</v>
      </c>
      <c r="M504" s="16"/>
      <c r="N504" s="16"/>
      <c r="O504" s="71" t="s">
        <v>110</v>
      </c>
      <c r="P504" s="73">
        <v>50</v>
      </c>
      <c r="Q504" s="73" t="s">
        <v>76</v>
      </c>
      <c r="R504" s="23"/>
      <c r="S504" s="73" t="s">
        <v>76</v>
      </c>
      <c r="T504" s="23"/>
      <c r="U504" s="73" t="s">
        <v>76</v>
      </c>
      <c r="V504" s="16"/>
      <c r="W504" s="54" t="s">
        <v>3870</v>
      </c>
      <c r="X504" s="17" t="s">
        <v>2174</v>
      </c>
      <c r="Y504" s="16">
        <v>9817141404</v>
      </c>
    </row>
    <row r="505" spans="1:25" ht="20.25" customHeight="1">
      <c r="A505" s="73">
        <v>502</v>
      </c>
      <c r="B505" s="14" t="s">
        <v>152</v>
      </c>
      <c r="C505" s="21" t="s">
        <v>2175</v>
      </c>
      <c r="D505" s="21"/>
      <c r="E505" s="21"/>
      <c r="F505" s="21" t="s">
        <v>263</v>
      </c>
      <c r="G505" s="21" t="s">
        <v>2176</v>
      </c>
      <c r="H505" s="21" t="s">
        <v>2177</v>
      </c>
      <c r="I505" s="14" t="s">
        <v>2178</v>
      </c>
      <c r="J505" s="21" t="s">
        <v>19</v>
      </c>
      <c r="K505" s="21" t="s">
        <v>73</v>
      </c>
      <c r="L505" s="16" t="s">
        <v>45</v>
      </c>
      <c r="M505" s="16"/>
      <c r="N505" s="16"/>
      <c r="O505" s="71" t="s">
        <v>110</v>
      </c>
      <c r="P505" s="73">
        <v>51</v>
      </c>
      <c r="Q505" s="73" t="s">
        <v>76</v>
      </c>
      <c r="R505" s="23"/>
      <c r="S505" s="73" t="s">
        <v>76</v>
      </c>
      <c r="T505" s="23"/>
      <c r="U505" s="73" t="s">
        <v>76</v>
      </c>
      <c r="V505" s="16"/>
      <c r="W505" s="54" t="s">
        <v>3871</v>
      </c>
      <c r="X505" s="17" t="s">
        <v>4056</v>
      </c>
      <c r="Y505" s="16">
        <v>8219379856</v>
      </c>
    </row>
    <row r="506" spans="1:25" ht="20.25" customHeight="1">
      <c r="A506" s="73">
        <v>503</v>
      </c>
      <c r="B506" s="14" t="s">
        <v>152</v>
      </c>
      <c r="C506" s="21" t="s">
        <v>2179</v>
      </c>
      <c r="D506" s="21"/>
      <c r="E506" s="21" t="s">
        <v>97</v>
      </c>
      <c r="F506" s="21" t="s">
        <v>263</v>
      </c>
      <c r="G506" s="21" t="s">
        <v>139</v>
      </c>
      <c r="H506" s="21" t="s">
        <v>2180</v>
      </c>
      <c r="I506" s="14" t="s">
        <v>2181</v>
      </c>
      <c r="J506" s="21" t="s">
        <v>19</v>
      </c>
      <c r="K506" s="21" t="s">
        <v>72</v>
      </c>
      <c r="L506" s="16" t="s">
        <v>45</v>
      </c>
      <c r="M506" s="16"/>
      <c r="N506" s="16"/>
      <c r="O506" s="71" t="s">
        <v>110</v>
      </c>
      <c r="P506" s="73">
        <v>50</v>
      </c>
      <c r="Q506" s="73" t="s">
        <v>76</v>
      </c>
      <c r="R506" s="23"/>
      <c r="S506" s="73" t="s">
        <v>76</v>
      </c>
      <c r="T506" s="23"/>
      <c r="U506" s="73" t="s">
        <v>76</v>
      </c>
      <c r="V506" s="16"/>
      <c r="W506" s="54" t="s">
        <v>3872</v>
      </c>
      <c r="X506" s="17" t="s">
        <v>2184</v>
      </c>
      <c r="Y506" s="16">
        <v>6230711544</v>
      </c>
    </row>
    <row r="507" spans="1:25" ht="20.25" customHeight="1">
      <c r="A507" s="73">
        <v>504</v>
      </c>
      <c r="B507" s="14" t="s">
        <v>152</v>
      </c>
      <c r="C507" s="21" t="s">
        <v>2185</v>
      </c>
      <c r="D507" s="21"/>
      <c r="E507" s="21"/>
      <c r="F507" s="21" t="s">
        <v>263</v>
      </c>
      <c r="G507" s="21" t="s">
        <v>181</v>
      </c>
      <c r="H507" s="21" t="s">
        <v>2186</v>
      </c>
      <c r="I507" s="14" t="s">
        <v>2182</v>
      </c>
      <c r="J507" s="21" t="s">
        <v>19</v>
      </c>
      <c r="K507" s="21" t="s">
        <v>73</v>
      </c>
      <c r="L507" s="16" t="s">
        <v>45</v>
      </c>
      <c r="M507" s="16"/>
      <c r="N507" s="16"/>
      <c r="O507" s="71" t="s">
        <v>81</v>
      </c>
      <c r="P507" s="73">
        <v>75</v>
      </c>
      <c r="Q507" s="73" t="s">
        <v>76</v>
      </c>
      <c r="R507" s="23"/>
      <c r="S507" s="73" t="s">
        <v>76</v>
      </c>
      <c r="T507" s="23"/>
      <c r="U507" s="73" t="s">
        <v>76</v>
      </c>
      <c r="V507" s="16"/>
      <c r="W507" s="54" t="s">
        <v>3873</v>
      </c>
      <c r="X507" s="17" t="s">
        <v>2187</v>
      </c>
      <c r="Y507" s="16">
        <v>8628046823</v>
      </c>
    </row>
    <row r="508" spans="1:25" ht="20.25" customHeight="1">
      <c r="A508" s="73">
        <v>505</v>
      </c>
      <c r="B508" s="14" t="s">
        <v>152</v>
      </c>
      <c r="C508" s="21" t="s">
        <v>775</v>
      </c>
      <c r="D508" s="21"/>
      <c r="E508" s="21" t="s">
        <v>2188</v>
      </c>
      <c r="F508" s="21" t="s">
        <v>263</v>
      </c>
      <c r="G508" s="21" t="s">
        <v>1257</v>
      </c>
      <c r="H508" s="21" t="s">
        <v>1029</v>
      </c>
      <c r="I508" s="14" t="s">
        <v>2183</v>
      </c>
      <c r="J508" s="21" t="s">
        <v>18</v>
      </c>
      <c r="K508" s="21" t="s">
        <v>74</v>
      </c>
      <c r="L508" s="16" t="s">
        <v>45</v>
      </c>
      <c r="M508" s="16"/>
      <c r="N508" s="16"/>
      <c r="O508" s="71" t="s">
        <v>109</v>
      </c>
      <c r="P508" s="73">
        <v>74</v>
      </c>
      <c r="Q508" s="73" t="s">
        <v>76</v>
      </c>
      <c r="R508" s="23"/>
      <c r="S508" s="73" t="s">
        <v>76</v>
      </c>
      <c r="T508" s="23"/>
      <c r="U508" s="73" t="s">
        <v>76</v>
      </c>
      <c r="V508" s="16"/>
      <c r="W508" s="54" t="s">
        <v>3874</v>
      </c>
      <c r="X508" s="17" t="s">
        <v>2189</v>
      </c>
      <c r="Y508" s="16">
        <v>7056709889</v>
      </c>
    </row>
    <row r="509" spans="1:25" ht="20.25" customHeight="1">
      <c r="A509" s="73">
        <v>506</v>
      </c>
      <c r="B509" s="14" t="s">
        <v>152</v>
      </c>
      <c r="C509" s="21" t="s">
        <v>748</v>
      </c>
      <c r="D509" s="21"/>
      <c r="E509" s="21"/>
      <c r="F509" s="21" t="s">
        <v>263</v>
      </c>
      <c r="G509" s="21" t="s">
        <v>3074</v>
      </c>
      <c r="H509" s="21" t="s">
        <v>1833</v>
      </c>
      <c r="I509" s="14" t="s">
        <v>3073</v>
      </c>
      <c r="J509" s="21" t="s">
        <v>19</v>
      </c>
      <c r="K509" s="21" t="s">
        <v>75</v>
      </c>
      <c r="L509" s="24" t="s">
        <v>45</v>
      </c>
      <c r="M509" s="16"/>
      <c r="N509" s="16"/>
      <c r="O509" s="71" t="s">
        <v>3075</v>
      </c>
      <c r="P509" s="73">
        <v>62</v>
      </c>
      <c r="Q509" s="73" t="s">
        <v>76</v>
      </c>
      <c r="R509" s="23"/>
      <c r="S509" s="73" t="s">
        <v>76</v>
      </c>
      <c r="T509" s="23"/>
      <c r="U509" s="73" t="s">
        <v>76</v>
      </c>
      <c r="V509" s="16"/>
      <c r="W509" s="54" t="s">
        <v>3875</v>
      </c>
      <c r="X509" s="17" t="s">
        <v>3076</v>
      </c>
      <c r="Y509" s="16">
        <v>9805877809</v>
      </c>
    </row>
    <row r="510" spans="1:25" ht="20.25" customHeight="1">
      <c r="A510" s="73">
        <v>507</v>
      </c>
      <c r="B510" s="14" t="s">
        <v>152</v>
      </c>
      <c r="C510" s="21" t="s">
        <v>620</v>
      </c>
      <c r="D510" s="21"/>
      <c r="E510" s="21" t="s">
        <v>3152</v>
      </c>
      <c r="F510" s="21" t="s">
        <v>263</v>
      </c>
      <c r="G510" s="21" t="s">
        <v>3153</v>
      </c>
      <c r="H510" s="21" t="s">
        <v>3154</v>
      </c>
      <c r="I510" s="14" t="s">
        <v>3150</v>
      </c>
      <c r="J510" s="21" t="s">
        <v>18</v>
      </c>
      <c r="K510" s="21" t="s">
        <v>72</v>
      </c>
      <c r="L510" s="24" t="s">
        <v>57</v>
      </c>
      <c r="M510" s="16"/>
      <c r="N510" s="16"/>
      <c r="O510" s="71" t="s">
        <v>110</v>
      </c>
      <c r="P510" s="73">
        <v>74</v>
      </c>
      <c r="Q510" s="73" t="s">
        <v>76</v>
      </c>
      <c r="R510" s="23"/>
      <c r="S510" s="73" t="s">
        <v>76</v>
      </c>
      <c r="T510" s="23"/>
      <c r="U510" s="15" t="s">
        <v>3227</v>
      </c>
      <c r="V510" s="16" t="s">
        <v>3228</v>
      </c>
      <c r="W510" s="64" t="s">
        <v>3876</v>
      </c>
      <c r="X510" s="17" t="s">
        <v>3155</v>
      </c>
      <c r="Y510" s="16">
        <v>9817054273</v>
      </c>
    </row>
    <row r="511" spans="1:25" ht="20.25" customHeight="1">
      <c r="A511" s="73">
        <v>508</v>
      </c>
      <c r="B511" s="14" t="s">
        <v>152</v>
      </c>
      <c r="C511" s="21" t="s">
        <v>1453</v>
      </c>
      <c r="D511" s="21"/>
      <c r="E511" s="21" t="s">
        <v>544</v>
      </c>
      <c r="F511" s="21" t="s">
        <v>206</v>
      </c>
      <c r="G511" s="21" t="s">
        <v>3156</v>
      </c>
      <c r="H511" s="21" t="s">
        <v>3157</v>
      </c>
      <c r="I511" s="14" t="s">
        <v>3151</v>
      </c>
      <c r="J511" s="21" t="s">
        <v>3158</v>
      </c>
      <c r="K511" s="21" t="s">
        <v>72</v>
      </c>
      <c r="L511" s="24" t="s">
        <v>57</v>
      </c>
      <c r="M511" s="16"/>
      <c r="N511" s="16"/>
      <c r="O511" s="71" t="s">
        <v>110</v>
      </c>
      <c r="P511" s="73">
        <f>384/5</f>
        <v>76.8</v>
      </c>
      <c r="Q511" s="73" t="s">
        <v>76</v>
      </c>
      <c r="R511" s="23"/>
      <c r="S511" s="73" t="s">
        <v>76</v>
      </c>
      <c r="T511" s="23"/>
      <c r="U511" s="15" t="s">
        <v>3227</v>
      </c>
      <c r="V511" s="16" t="s">
        <v>3228</v>
      </c>
      <c r="W511" s="64" t="s">
        <v>3877</v>
      </c>
      <c r="X511" s="17" t="s">
        <v>4039</v>
      </c>
      <c r="Y511" s="16">
        <v>7006206637</v>
      </c>
    </row>
    <row r="512" spans="1:25" ht="20.25" customHeight="1">
      <c r="A512" s="73">
        <v>509</v>
      </c>
      <c r="B512" s="14" t="s">
        <v>154</v>
      </c>
      <c r="C512" s="21" t="s">
        <v>2291</v>
      </c>
      <c r="D512" s="21"/>
      <c r="E512" s="21" t="s">
        <v>604</v>
      </c>
      <c r="F512" s="21" t="s">
        <v>206</v>
      </c>
      <c r="G512" s="21" t="s">
        <v>314</v>
      </c>
      <c r="H512" s="21" t="s">
        <v>1903</v>
      </c>
      <c r="I512" s="14" t="s">
        <v>2292</v>
      </c>
      <c r="J512" s="21" t="s">
        <v>19</v>
      </c>
      <c r="K512" s="21" t="s">
        <v>73</v>
      </c>
      <c r="L512" s="16" t="s">
        <v>45</v>
      </c>
      <c r="M512" s="16"/>
      <c r="N512" s="16"/>
      <c r="O512" s="71" t="s">
        <v>81</v>
      </c>
      <c r="P512" s="73">
        <f>361/5</f>
        <v>72.2</v>
      </c>
      <c r="Q512" s="73" t="s">
        <v>76</v>
      </c>
      <c r="R512" s="23"/>
      <c r="S512" s="73" t="s">
        <v>76</v>
      </c>
      <c r="T512" s="23"/>
      <c r="U512" s="73" t="s">
        <v>76</v>
      </c>
      <c r="V512" s="16"/>
      <c r="W512" s="63" t="s">
        <v>3878</v>
      </c>
      <c r="X512" s="17" t="s">
        <v>2298</v>
      </c>
      <c r="Y512" s="16">
        <v>7018339275</v>
      </c>
    </row>
    <row r="513" spans="1:25" ht="20.25" customHeight="1">
      <c r="A513" s="73">
        <v>510</v>
      </c>
      <c r="B513" s="14" t="s">
        <v>154</v>
      </c>
      <c r="C513" s="21" t="s">
        <v>1529</v>
      </c>
      <c r="D513" s="21"/>
      <c r="E513" s="21" t="s">
        <v>2264</v>
      </c>
      <c r="F513" s="21" t="s">
        <v>263</v>
      </c>
      <c r="G513" s="21" t="s">
        <v>324</v>
      </c>
      <c r="H513" s="21" t="s">
        <v>171</v>
      </c>
      <c r="I513" s="14" t="s">
        <v>2293</v>
      </c>
      <c r="J513" s="21" t="s">
        <v>19</v>
      </c>
      <c r="K513" s="21" t="s">
        <v>72</v>
      </c>
      <c r="L513" s="16" t="s">
        <v>45</v>
      </c>
      <c r="M513" s="16"/>
      <c r="N513" s="16"/>
      <c r="O513" s="71" t="s">
        <v>78</v>
      </c>
      <c r="P513" s="73">
        <v>61</v>
      </c>
      <c r="Q513" s="73" t="s">
        <v>76</v>
      </c>
      <c r="R513" s="23"/>
      <c r="S513" s="73" t="s">
        <v>76</v>
      </c>
      <c r="T513" s="23"/>
      <c r="U513" s="73" t="s">
        <v>76</v>
      </c>
      <c r="V513" s="16"/>
      <c r="W513" s="63" t="s">
        <v>3879</v>
      </c>
      <c r="X513" s="17" t="s">
        <v>2300</v>
      </c>
      <c r="Y513" s="16">
        <v>7018055132</v>
      </c>
    </row>
    <row r="514" spans="1:25" ht="20.25" customHeight="1">
      <c r="A514" s="73">
        <v>511</v>
      </c>
      <c r="B514" s="14" t="s">
        <v>154</v>
      </c>
      <c r="C514" s="21" t="s">
        <v>2301</v>
      </c>
      <c r="D514" s="21" t="s">
        <v>97</v>
      </c>
      <c r="E514" s="21" t="s">
        <v>309</v>
      </c>
      <c r="F514" s="21" t="s">
        <v>263</v>
      </c>
      <c r="G514" s="21" t="s">
        <v>132</v>
      </c>
      <c r="H514" s="21" t="s">
        <v>1482</v>
      </c>
      <c r="I514" s="14" t="s">
        <v>2294</v>
      </c>
      <c r="J514" s="21" t="s">
        <v>19</v>
      </c>
      <c r="K514" s="21" t="s">
        <v>72</v>
      </c>
      <c r="L514" s="16" t="s">
        <v>45</v>
      </c>
      <c r="M514" s="16"/>
      <c r="N514" s="16"/>
      <c r="O514" s="71" t="s">
        <v>81</v>
      </c>
      <c r="P514" s="73">
        <v>69</v>
      </c>
      <c r="Q514" s="73" t="s">
        <v>76</v>
      </c>
      <c r="R514" s="23"/>
      <c r="S514" s="73" t="s">
        <v>76</v>
      </c>
      <c r="T514" s="23"/>
      <c r="U514" s="73" t="s">
        <v>76</v>
      </c>
      <c r="V514" s="16"/>
      <c r="W514" s="63" t="s">
        <v>3880</v>
      </c>
      <c r="X514" s="17" t="s">
        <v>2302</v>
      </c>
      <c r="Y514" s="16">
        <v>8350868495</v>
      </c>
    </row>
    <row r="515" spans="1:25" ht="20.25" customHeight="1">
      <c r="A515" s="73">
        <v>512</v>
      </c>
      <c r="B515" s="14" t="s">
        <v>154</v>
      </c>
      <c r="C515" s="21" t="s">
        <v>2303</v>
      </c>
      <c r="D515" s="21"/>
      <c r="E515" s="21" t="s">
        <v>239</v>
      </c>
      <c r="F515" s="21" t="s">
        <v>206</v>
      </c>
      <c r="G515" s="21" t="s">
        <v>2304</v>
      </c>
      <c r="H515" s="21" t="s">
        <v>2305</v>
      </c>
      <c r="I515" s="14" t="s">
        <v>2295</v>
      </c>
      <c r="J515" s="21" t="s">
        <v>19</v>
      </c>
      <c r="K515" s="21" t="s">
        <v>72</v>
      </c>
      <c r="L515" s="16" t="s">
        <v>45</v>
      </c>
      <c r="M515" s="16"/>
      <c r="N515" s="16"/>
      <c r="O515" s="71" t="s">
        <v>81</v>
      </c>
      <c r="P515" s="73">
        <v>398</v>
      </c>
      <c r="Q515" s="73" t="s">
        <v>76</v>
      </c>
      <c r="R515" s="23"/>
      <c r="S515" s="73" t="s">
        <v>76</v>
      </c>
      <c r="T515" s="23"/>
      <c r="U515" s="73" t="s">
        <v>76</v>
      </c>
      <c r="V515" s="16"/>
      <c r="W515" s="63" t="s">
        <v>3881</v>
      </c>
      <c r="X515" s="17" t="s">
        <v>2306</v>
      </c>
      <c r="Y515" s="16">
        <v>9816105270</v>
      </c>
    </row>
    <row r="516" spans="1:25" ht="20.25" customHeight="1">
      <c r="A516" s="73">
        <v>513</v>
      </c>
      <c r="B516" s="14" t="s">
        <v>154</v>
      </c>
      <c r="C516" s="21" t="s">
        <v>390</v>
      </c>
      <c r="D516" s="21"/>
      <c r="E516" s="21" t="s">
        <v>239</v>
      </c>
      <c r="F516" s="21" t="s">
        <v>206</v>
      </c>
      <c r="G516" s="21" t="s">
        <v>2307</v>
      </c>
      <c r="H516" s="21" t="s">
        <v>2308</v>
      </c>
      <c r="I516" s="14" t="s">
        <v>2296</v>
      </c>
      <c r="J516" s="21" t="s">
        <v>19</v>
      </c>
      <c r="K516" s="21" t="s">
        <v>72</v>
      </c>
      <c r="L516" s="16" t="s">
        <v>45</v>
      </c>
      <c r="M516" s="16"/>
      <c r="N516" s="16"/>
      <c r="O516" s="71" t="s">
        <v>78</v>
      </c>
      <c r="P516" s="73">
        <v>78</v>
      </c>
      <c r="Q516" s="73" t="s">
        <v>76</v>
      </c>
      <c r="R516" s="23"/>
      <c r="S516" s="73" t="s">
        <v>76</v>
      </c>
      <c r="T516" s="23"/>
      <c r="U516" s="73" t="s">
        <v>76</v>
      </c>
      <c r="V516" s="16"/>
      <c r="W516" s="63" t="s">
        <v>3882</v>
      </c>
      <c r="X516" s="17" t="s">
        <v>2309</v>
      </c>
      <c r="Y516" s="16">
        <v>7807858043</v>
      </c>
    </row>
    <row r="517" spans="1:25" ht="20.25" customHeight="1">
      <c r="A517" s="73">
        <v>514</v>
      </c>
      <c r="B517" s="14" t="s">
        <v>154</v>
      </c>
      <c r="C517" s="21" t="s">
        <v>2311</v>
      </c>
      <c r="D517" s="21"/>
      <c r="E517" s="21" t="s">
        <v>604</v>
      </c>
      <c r="F517" s="21" t="s">
        <v>206</v>
      </c>
      <c r="G517" s="21" t="s">
        <v>2312</v>
      </c>
      <c r="H517" s="21" t="s">
        <v>558</v>
      </c>
      <c r="I517" s="14" t="s">
        <v>2297</v>
      </c>
      <c r="J517" s="21" t="s">
        <v>19</v>
      </c>
      <c r="K517" s="21" t="s">
        <v>73</v>
      </c>
      <c r="L517" s="16" t="s">
        <v>45</v>
      </c>
      <c r="M517" s="16"/>
      <c r="N517" s="16"/>
      <c r="O517" s="71" t="s">
        <v>78</v>
      </c>
      <c r="P517" s="73">
        <f>359/5</f>
        <v>71.8</v>
      </c>
      <c r="Q517" s="73" t="s">
        <v>76</v>
      </c>
      <c r="R517" s="23"/>
      <c r="S517" s="73" t="s">
        <v>76</v>
      </c>
      <c r="T517" s="23"/>
      <c r="U517" s="73" t="s">
        <v>76</v>
      </c>
      <c r="V517" s="16"/>
      <c r="W517" s="63" t="s">
        <v>3883</v>
      </c>
      <c r="X517" s="16" t="s">
        <v>2313</v>
      </c>
      <c r="Y517" s="16">
        <v>8091393323</v>
      </c>
    </row>
    <row r="518" spans="1:25" ht="20.25" customHeight="1">
      <c r="A518" s="73">
        <v>515</v>
      </c>
      <c r="B518" s="14" t="s">
        <v>154</v>
      </c>
      <c r="C518" s="21" t="s">
        <v>2314</v>
      </c>
      <c r="D518" s="21"/>
      <c r="E518" s="21" t="s">
        <v>239</v>
      </c>
      <c r="F518" s="21" t="s">
        <v>206</v>
      </c>
      <c r="G518" s="21" t="s">
        <v>173</v>
      </c>
      <c r="H518" s="21" t="s">
        <v>1649</v>
      </c>
      <c r="I518" s="14" t="s">
        <v>2310</v>
      </c>
      <c r="J518" s="21" t="s">
        <v>19</v>
      </c>
      <c r="K518" s="21" t="s">
        <v>72</v>
      </c>
      <c r="L518" s="16" t="s">
        <v>45</v>
      </c>
      <c r="M518" s="16"/>
      <c r="N518" s="16"/>
      <c r="O518" s="71" t="s">
        <v>78</v>
      </c>
      <c r="P518" s="73">
        <f>346/5</f>
        <v>69.2</v>
      </c>
      <c r="Q518" s="73" t="s">
        <v>76</v>
      </c>
      <c r="R518" s="23"/>
      <c r="S518" s="73" t="s">
        <v>76</v>
      </c>
      <c r="T518" s="23"/>
      <c r="U518" s="73" t="s">
        <v>76</v>
      </c>
      <c r="V518" s="16"/>
      <c r="W518" s="63" t="s">
        <v>3884</v>
      </c>
      <c r="X518" s="16" t="s">
        <v>2315</v>
      </c>
      <c r="Y518" s="16">
        <v>7018484229</v>
      </c>
    </row>
    <row r="519" spans="1:25" ht="20.25" customHeight="1">
      <c r="A519" s="73">
        <v>516</v>
      </c>
      <c r="B519" s="14" t="s">
        <v>154</v>
      </c>
      <c r="C519" s="21" t="s">
        <v>3110</v>
      </c>
      <c r="D519" s="21"/>
      <c r="E519" s="21" t="s">
        <v>1653</v>
      </c>
      <c r="F519" s="21" t="s">
        <v>263</v>
      </c>
      <c r="G519" s="21" t="s">
        <v>3111</v>
      </c>
      <c r="H519" s="21" t="s">
        <v>3112</v>
      </c>
      <c r="I519" s="14" t="s">
        <v>3109</v>
      </c>
      <c r="J519" s="21" t="s">
        <v>19</v>
      </c>
      <c r="K519" s="21" t="s">
        <v>72</v>
      </c>
      <c r="L519" s="16" t="s">
        <v>45</v>
      </c>
      <c r="M519" s="16"/>
      <c r="N519" s="16"/>
      <c r="O519" s="71" t="s">
        <v>78</v>
      </c>
      <c r="P519" s="73">
        <f>435/6</f>
        <v>72.5</v>
      </c>
      <c r="Q519" s="73" t="s">
        <v>76</v>
      </c>
      <c r="R519" s="23"/>
      <c r="S519" s="73" t="s">
        <v>76</v>
      </c>
      <c r="T519" s="23"/>
      <c r="U519" s="73" t="s">
        <v>76</v>
      </c>
      <c r="V519" s="16"/>
      <c r="W519" s="63" t="s">
        <v>3885</v>
      </c>
      <c r="X519" s="16" t="s">
        <v>3113</v>
      </c>
      <c r="Y519" s="16">
        <v>9459904272</v>
      </c>
    </row>
    <row r="520" spans="1:25" ht="20.25" customHeight="1">
      <c r="A520" s="73">
        <v>517</v>
      </c>
      <c r="B520" s="14" t="s">
        <v>154</v>
      </c>
      <c r="C520" s="21" t="s">
        <v>1080</v>
      </c>
      <c r="D520" s="21"/>
      <c r="E520" s="21" t="s">
        <v>257</v>
      </c>
      <c r="F520" s="21" t="s">
        <v>263</v>
      </c>
      <c r="G520" s="21" t="s">
        <v>1530</v>
      </c>
      <c r="H520" s="21" t="s">
        <v>3119</v>
      </c>
      <c r="I520" s="14" t="s">
        <v>3117</v>
      </c>
      <c r="J520" s="21" t="s">
        <v>19</v>
      </c>
      <c r="K520" s="21" t="s">
        <v>72</v>
      </c>
      <c r="L520" s="16" t="s">
        <v>45</v>
      </c>
      <c r="M520" s="16"/>
      <c r="N520" s="16"/>
      <c r="O520" s="71" t="s">
        <v>81</v>
      </c>
      <c r="P520" s="73">
        <f>357/5</f>
        <v>71.400000000000006</v>
      </c>
      <c r="Q520" s="73" t="s">
        <v>76</v>
      </c>
      <c r="R520" s="23"/>
      <c r="S520" s="73" t="s">
        <v>76</v>
      </c>
      <c r="T520" s="23"/>
      <c r="U520" s="73" t="s">
        <v>76</v>
      </c>
      <c r="V520" s="16"/>
      <c r="W520" s="63" t="s">
        <v>3886</v>
      </c>
      <c r="X520" s="16" t="s">
        <v>3120</v>
      </c>
      <c r="Y520" s="16">
        <v>8894378158</v>
      </c>
    </row>
    <row r="521" spans="1:25" ht="20.25" customHeight="1">
      <c r="A521" s="73">
        <v>518</v>
      </c>
      <c r="B521" s="14" t="s">
        <v>154</v>
      </c>
      <c r="C521" s="21" t="s">
        <v>3114</v>
      </c>
      <c r="D521" s="21"/>
      <c r="E521" s="21" t="s">
        <v>309</v>
      </c>
      <c r="F521" s="21" t="s">
        <v>206</v>
      </c>
      <c r="G521" s="21" t="s">
        <v>3115</v>
      </c>
      <c r="H521" s="21" t="s">
        <v>398</v>
      </c>
      <c r="I521" s="14" t="s">
        <v>3118</v>
      </c>
      <c r="J521" s="21" t="s">
        <v>37</v>
      </c>
      <c r="K521" s="21" t="s">
        <v>75</v>
      </c>
      <c r="L521" s="16" t="s">
        <v>45</v>
      </c>
      <c r="M521" s="16"/>
      <c r="N521" s="16"/>
      <c r="O521" s="71" t="s">
        <v>78</v>
      </c>
      <c r="P521" s="73">
        <v>71</v>
      </c>
      <c r="Q521" s="23" t="s">
        <v>76</v>
      </c>
      <c r="R521" s="23"/>
      <c r="S521" s="23" t="s">
        <v>76</v>
      </c>
      <c r="T521" s="23"/>
      <c r="U521" s="23" t="s">
        <v>76</v>
      </c>
      <c r="V521" s="16"/>
      <c r="W521" s="16" t="s">
        <v>3887</v>
      </c>
      <c r="X521" s="16" t="s">
        <v>3116</v>
      </c>
      <c r="Y521" s="16">
        <v>9368148227</v>
      </c>
    </row>
    <row r="522" spans="1:25" ht="20.25" customHeight="1">
      <c r="A522" s="73">
        <v>519</v>
      </c>
      <c r="B522" s="14" t="s">
        <v>154</v>
      </c>
      <c r="C522" s="21" t="s">
        <v>3218</v>
      </c>
      <c r="D522" s="21"/>
      <c r="E522" s="21" t="s">
        <v>239</v>
      </c>
      <c r="F522" s="21" t="s">
        <v>206</v>
      </c>
      <c r="G522" s="21" t="s">
        <v>80</v>
      </c>
      <c r="H522" s="21" t="s">
        <v>430</v>
      </c>
      <c r="I522" s="14" t="s">
        <v>3216</v>
      </c>
      <c r="J522" s="21" t="s">
        <v>19</v>
      </c>
      <c r="K522" s="21" t="s">
        <v>72</v>
      </c>
      <c r="L522" s="16" t="s">
        <v>45</v>
      </c>
      <c r="M522" s="16"/>
      <c r="N522" s="16"/>
      <c r="O522" s="71" t="s">
        <v>81</v>
      </c>
      <c r="P522" s="73">
        <f>348/5</f>
        <v>69.599999999999994</v>
      </c>
      <c r="Q522" s="23" t="s">
        <v>76</v>
      </c>
      <c r="R522" s="23"/>
      <c r="S522" s="23" t="s">
        <v>76</v>
      </c>
      <c r="T522" s="23"/>
      <c r="U522" s="23" t="s">
        <v>76</v>
      </c>
      <c r="V522" s="16"/>
      <c r="W522" s="16" t="s">
        <v>3888</v>
      </c>
      <c r="X522" s="16" t="s">
        <v>3219</v>
      </c>
      <c r="Y522" s="16">
        <v>6230305296</v>
      </c>
    </row>
    <row r="523" spans="1:25" ht="20.25" customHeight="1">
      <c r="A523" s="73">
        <v>520</v>
      </c>
      <c r="B523" s="14" t="s">
        <v>154</v>
      </c>
      <c r="C523" s="21" t="s">
        <v>406</v>
      </c>
      <c r="D523" s="21"/>
      <c r="E523" s="21"/>
      <c r="F523" s="21" t="s">
        <v>263</v>
      </c>
      <c r="G523" s="21" t="s">
        <v>153</v>
      </c>
      <c r="H523" s="21" t="s">
        <v>1110</v>
      </c>
      <c r="I523" s="14" t="s">
        <v>3217</v>
      </c>
      <c r="J523" s="21" t="s">
        <v>19</v>
      </c>
      <c r="K523" s="21" t="s">
        <v>72</v>
      </c>
      <c r="L523" s="16" t="s">
        <v>45</v>
      </c>
      <c r="M523" s="16"/>
      <c r="N523" s="16"/>
      <c r="O523" s="71" t="s">
        <v>81</v>
      </c>
      <c r="P523" s="73">
        <v>79</v>
      </c>
      <c r="Q523" s="73" t="s">
        <v>76</v>
      </c>
      <c r="R523" s="23"/>
      <c r="S523" s="73" t="s">
        <v>76</v>
      </c>
      <c r="T523" s="23"/>
      <c r="U523" s="73" t="s">
        <v>76</v>
      </c>
      <c r="V523" s="16"/>
      <c r="W523" s="63" t="s">
        <v>3889</v>
      </c>
      <c r="X523" s="16" t="s">
        <v>3220</v>
      </c>
      <c r="Y523" s="16">
        <v>7018192524</v>
      </c>
    </row>
    <row r="524" spans="1:25" ht="20.25" customHeight="1">
      <c r="A524" s="73">
        <v>521</v>
      </c>
      <c r="B524" s="14" t="s">
        <v>157</v>
      </c>
      <c r="C524" s="21" t="s">
        <v>2213</v>
      </c>
      <c r="D524" s="21"/>
      <c r="E524" s="21" t="s">
        <v>1609</v>
      </c>
      <c r="F524" s="21" t="s">
        <v>263</v>
      </c>
      <c r="G524" s="21" t="s">
        <v>2214</v>
      </c>
      <c r="H524" s="21" t="s">
        <v>2215</v>
      </c>
      <c r="I524" s="14" t="s">
        <v>2216</v>
      </c>
      <c r="J524" s="21" t="s">
        <v>37</v>
      </c>
      <c r="K524" s="21" t="s">
        <v>72</v>
      </c>
      <c r="L524" s="16" t="s">
        <v>45</v>
      </c>
      <c r="M524" s="16"/>
      <c r="N524" s="16"/>
      <c r="O524" s="71" t="s">
        <v>78</v>
      </c>
      <c r="P524" s="73">
        <f>348/5</f>
        <v>69.599999999999994</v>
      </c>
      <c r="Q524" s="73" t="s">
        <v>76</v>
      </c>
      <c r="R524" s="23"/>
      <c r="S524" s="73" t="s">
        <v>76</v>
      </c>
      <c r="T524" s="23"/>
      <c r="U524" s="73" t="s">
        <v>76</v>
      </c>
      <c r="V524" s="16"/>
      <c r="W524" s="54" t="s">
        <v>3890</v>
      </c>
      <c r="X524" s="17" t="s">
        <v>2228</v>
      </c>
      <c r="Y524" s="16">
        <v>7876397641</v>
      </c>
    </row>
    <row r="525" spans="1:25" ht="20.25" customHeight="1">
      <c r="A525" s="73">
        <v>522</v>
      </c>
      <c r="B525" s="14" t="s">
        <v>157</v>
      </c>
      <c r="C525" s="21" t="s">
        <v>2229</v>
      </c>
      <c r="D525" s="21"/>
      <c r="E525" s="21"/>
      <c r="F525" s="21" t="s">
        <v>206</v>
      </c>
      <c r="G525" s="21" t="s">
        <v>2230</v>
      </c>
      <c r="H525" s="21" t="s">
        <v>2231</v>
      </c>
      <c r="I525" s="14" t="s">
        <v>2217</v>
      </c>
      <c r="J525" s="21" t="s">
        <v>19</v>
      </c>
      <c r="K525" s="21" t="s">
        <v>72</v>
      </c>
      <c r="L525" s="16" t="s">
        <v>45</v>
      </c>
      <c r="M525" s="16"/>
      <c r="N525" s="16"/>
      <c r="O525" s="71" t="s">
        <v>81</v>
      </c>
      <c r="P525" s="73">
        <v>78.2</v>
      </c>
      <c r="Q525" s="73" t="s">
        <v>76</v>
      </c>
      <c r="R525" s="23"/>
      <c r="S525" s="73" t="s">
        <v>76</v>
      </c>
      <c r="T525" s="23"/>
      <c r="U525" s="73" t="s">
        <v>76</v>
      </c>
      <c r="V525" s="16"/>
      <c r="W525" s="54" t="s">
        <v>3891</v>
      </c>
      <c r="X525" s="17" t="s">
        <v>2232</v>
      </c>
      <c r="Y525" s="16">
        <v>7807864879</v>
      </c>
    </row>
    <row r="526" spans="1:25" ht="20.25" customHeight="1">
      <c r="A526" s="73">
        <v>523</v>
      </c>
      <c r="B526" s="14" t="s">
        <v>157</v>
      </c>
      <c r="C526" s="21" t="s">
        <v>895</v>
      </c>
      <c r="D526" s="21"/>
      <c r="E526" s="21" t="s">
        <v>309</v>
      </c>
      <c r="F526" s="21" t="s">
        <v>263</v>
      </c>
      <c r="G526" s="21" t="s">
        <v>2233</v>
      </c>
      <c r="H526" s="21" t="s">
        <v>727</v>
      </c>
      <c r="I526" s="14" t="s">
        <v>2218</v>
      </c>
      <c r="J526" s="21" t="s">
        <v>19</v>
      </c>
      <c r="K526" s="21" t="s">
        <v>75</v>
      </c>
      <c r="L526" s="16" t="s">
        <v>45</v>
      </c>
      <c r="M526" s="16"/>
      <c r="N526" s="16"/>
      <c r="O526" s="71" t="s">
        <v>81</v>
      </c>
      <c r="P526" s="73">
        <v>75.2</v>
      </c>
      <c r="Q526" s="73" t="s">
        <v>76</v>
      </c>
      <c r="R526" s="23"/>
      <c r="S526" s="73" t="s">
        <v>76</v>
      </c>
      <c r="T526" s="23"/>
      <c r="U526" s="73" t="s">
        <v>76</v>
      </c>
      <c r="V526" s="16"/>
      <c r="W526" s="54" t="s">
        <v>3892</v>
      </c>
      <c r="X526" s="17" t="s">
        <v>2234</v>
      </c>
      <c r="Y526" s="16">
        <v>7876617201</v>
      </c>
    </row>
    <row r="527" spans="1:25" ht="20.25" customHeight="1">
      <c r="A527" s="73">
        <v>524</v>
      </c>
      <c r="B527" s="14" t="s">
        <v>157</v>
      </c>
      <c r="C527" s="21" t="s">
        <v>2235</v>
      </c>
      <c r="D527" s="21"/>
      <c r="E527" s="21" t="s">
        <v>239</v>
      </c>
      <c r="F527" s="21" t="s">
        <v>206</v>
      </c>
      <c r="G527" s="21" t="s">
        <v>2236</v>
      </c>
      <c r="H527" s="21" t="s">
        <v>751</v>
      </c>
      <c r="I527" s="14" t="s">
        <v>2219</v>
      </c>
      <c r="J527" s="21" t="s">
        <v>19</v>
      </c>
      <c r="K527" s="21" t="s">
        <v>72</v>
      </c>
      <c r="L527" s="16" t="s">
        <v>45</v>
      </c>
      <c r="M527" s="16"/>
      <c r="N527" s="16"/>
      <c r="O527" s="71" t="s">
        <v>81</v>
      </c>
      <c r="P527" s="73">
        <v>76</v>
      </c>
      <c r="Q527" s="73" t="s">
        <v>76</v>
      </c>
      <c r="R527" s="23"/>
      <c r="S527" s="73" t="s">
        <v>76</v>
      </c>
      <c r="T527" s="23"/>
      <c r="U527" s="73" t="s">
        <v>76</v>
      </c>
      <c r="V527" s="16"/>
      <c r="W527" s="54" t="s">
        <v>3893</v>
      </c>
      <c r="X527" s="17" t="s">
        <v>2237</v>
      </c>
      <c r="Y527" s="16">
        <v>7876588958</v>
      </c>
    </row>
    <row r="528" spans="1:25" ht="20.25" customHeight="1">
      <c r="A528" s="73">
        <v>525</v>
      </c>
      <c r="B528" s="14" t="s">
        <v>157</v>
      </c>
      <c r="C528" s="21" t="s">
        <v>134</v>
      </c>
      <c r="D528" s="21"/>
      <c r="E528" s="21"/>
      <c r="F528" s="21" t="s">
        <v>206</v>
      </c>
      <c r="G528" s="21" t="s">
        <v>2238</v>
      </c>
      <c r="H528" s="21" t="s">
        <v>570</v>
      </c>
      <c r="I528" s="14" t="s">
        <v>2220</v>
      </c>
      <c r="J528" s="21" t="s">
        <v>19</v>
      </c>
      <c r="K528" s="21" t="s">
        <v>72</v>
      </c>
      <c r="L528" s="16" t="s">
        <v>45</v>
      </c>
      <c r="M528" s="16"/>
      <c r="N528" s="16"/>
      <c r="O528" s="71" t="s">
        <v>81</v>
      </c>
      <c r="P528" s="73">
        <v>82.6</v>
      </c>
      <c r="Q528" s="73" t="s">
        <v>76</v>
      </c>
      <c r="R528" s="23"/>
      <c r="S528" s="73" t="s">
        <v>76</v>
      </c>
      <c r="T528" s="23"/>
      <c r="U528" s="73" t="s">
        <v>76</v>
      </c>
      <c r="V528" s="16"/>
      <c r="W528" s="54" t="s">
        <v>3894</v>
      </c>
      <c r="X528" s="17" t="s">
        <v>2239</v>
      </c>
      <c r="Y528" s="16">
        <v>7876835220</v>
      </c>
    </row>
    <row r="529" spans="1:25" ht="20.25" customHeight="1">
      <c r="A529" s="73">
        <v>526</v>
      </c>
      <c r="B529" s="14" t="s">
        <v>157</v>
      </c>
      <c r="C529" s="21" t="s">
        <v>2240</v>
      </c>
      <c r="D529" s="21"/>
      <c r="E529" s="21" t="s">
        <v>802</v>
      </c>
      <c r="F529" s="21" t="s">
        <v>206</v>
      </c>
      <c r="G529" s="21" t="s">
        <v>2241</v>
      </c>
      <c r="H529" s="21" t="s">
        <v>409</v>
      </c>
      <c r="I529" s="14" t="s">
        <v>2221</v>
      </c>
      <c r="J529" s="21" t="s">
        <v>19</v>
      </c>
      <c r="K529" s="21" t="s">
        <v>72</v>
      </c>
      <c r="L529" s="16" t="s">
        <v>45</v>
      </c>
      <c r="M529" s="16"/>
      <c r="N529" s="16"/>
      <c r="O529" s="71" t="s">
        <v>81</v>
      </c>
      <c r="P529" s="73">
        <v>84</v>
      </c>
      <c r="Q529" s="73" t="s">
        <v>76</v>
      </c>
      <c r="R529" s="23"/>
      <c r="S529" s="73" t="s">
        <v>76</v>
      </c>
      <c r="T529" s="23"/>
      <c r="U529" s="73" t="s">
        <v>76</v>
      </c>
      <c r="V529" s="16"/>
      <c r="W529" s="54" t="s">
        <v>3895</v>
      </c>
      <c r="X529" s="17" t="s">
        <v>2242</v>
      </c>
      <c r="Y529" s="16">
        <v>9816851006</v>
      </c>
    </row>
    <row r="530" spans="1:25" ht="20.25" customHeight="1">
      <c r="A530" s="73">
        <v>527</v>
      </c>
      <c r="B530" s="14" t="s">
        <v>157</v>
      </c>
      <c r="C530" s="21" t="s">
        <v>261</v>
      </c>
      <c r="D530" s="21"/>
      <c r="E530" s="21" t="s">
        <v>802</v>
      </c>
      <c r="F530" s="21" t="s">
        <v>263</v>
      </c>
      <c r="G530" s="21" t="s">
        <v>2243</v>
      </c>
      <c r="H530" s="21" t="s">
        <v>2244</v>
      </c>
      <c r="I530" s="14" t="s">
        <v>2222</v>
      </c>
      <c r="J530" s="21" t="s">
        <v>19</v>
      </c>
      <c r="K530" s="21" t="s">
        <v>75</v>
      </c>
      <c r="L530" s="16" t="s">
        <v>45</v>
      </c>
      <c r="M530" s="16"/>
      <c r="N530" s="16"/>
      <c r="O530" s="71" t="s">
        <v>78</v>
      </c>
      <c r="P530" s="73">
        <v>59.4</v>
      </c>
      <c r="Q530" s="73" t="s">
        <v>76</v>
      </c>
      <c r="R530" s="23"/>
      <c r="S530" s="73" t="s">
        <v>76</v>
      </c>
      <c r="T530" s="23"/>
      <c r="U530" s="73" t="s">
        <v>76</v>
      </c>
      <c r="V530" s="16"/>
      <c r="W530" s="54" t="s">
        <v>3896</v>
      </c>
      <c r="X530" s="17" t="s">
        <v>2245</v>
      </c>
      <c r="Y530" s="16">
        <v>7018116607</v>
      </c>
    </row>
    <row r="531" spans="1:25" ht="20.25" customHeight="1">
      <c r="A531" s="73">
        <v>528</v>
      </c>
      <c r="B531" s="14" t="s">
        <v>157</v>
      </c>
      <c r="C531" s="21" t="s">
        <v>2246</v>
      </c>
      <c r="D531" s="21"/>
      <c r="E531" s="21"/>
      <c r="F531" s="21" t="s">
        <v>206</v>
      </c>
      <c r="G531" s="21" t="s">
        <v>2247</v>
      </c>
      <c r="H531" s="21" t="s">
        <v>901</v>
      </c>
      <c r="I531" s="14" t="s">
        <v>2223</v>
      </c>
      <c r="J531" s="21" t="s">
        <v>19</v>
      </c>
      <c r="K531" s="21" t="s">
        <v>75</v>
      </c>
      <c r="L531" s="16" t="s">
        <v>45</v>
      </c>
      <c r="M531" s="16"/>
      <c r="N531" s="16"/>
      <c r="O531" s="71" t="s">
        <v>78</v>
      </c>
      <c r="P531" s="73">
        <v>60</v>
      </c>
      <c r="Q531" s="73" t="s">
        <v>76</v>
      </c>
      <c r="R531" s="23"/>
      <c r="S531" s="73" t="s">
        <v>76</v>
      </c>
      <c r="T531" s="23"/>
      <c r="U531" s="73" t="s">
        <v>76</v>
      </c>
      <c r="V531" s="16"/>
      <c r="W531" s="54" t="s">
        <v>3897</v>
      </c>
      <c r="X531" s="17" t="s">
        <v>2248</v>
      </c>
      <c r="Y531" s="16">
        <v>8580406092</v>
      </c>
    </row>
    <row r="532" spans="1:25" ht="20.25" customHeight="1">
      <c r="A532" s="73">
        <v>529</v>
      </c>
      <c r="B532" s="14" t="s">
        <v>157</v>
      </c>
      <c r="C532" s="21" t="s">
        <v>2249</v>
      </c>
      <c r="D532" s="21"/>
      <c r="E532" s="21" t="s">
        <v>2250</v>
      </c>
      <c r="F532" s="21" t="s">
        <v>263</v>
      </c>
      <c r="G532" s="21" t="s">
        <v>2251</v>
      </c>
      <c r="H532" s="21" t="s">
        <v>2252</v>
      </c>
      <c r="I532" s="14" t="s">
        <v>2224</v>
      </c>
      <c r="J532" s="21" t="s">
        <v>19</v>
      </c>
      <c r="K532" s="21" t="s">
        <v>75</v>
      </c>
      <c r="L532" s="16" t="s">
        <v>45</v>
      </c>
      <c r="M532" s="16"/>
      <c r="N532" s="16"/>
      <c r="O532" s="71" t="s">
        <v>81</v>
      </c>
      <c r="P532" s="73">
        <v>61.6</v>
      </c>
      <c r="Q532" s="73" t="s">
        <v>76</v>
      </c>
      <c r="R532" s="23"/>
      <c r="S532" s="73" t="s">
        <v>76</v>
      </c>
      <c r="T532" s="23"/>
      <c r="U532" s="73" t="s">
        <v>76</v>
      </c>
      <c r="V532" s="16"/>
      <c r="W532" s="54" t="s">
        <v>3898</v>
      </c>
      <c r="X532" s="17" t="s">
        <v>2253</v>
      </c>
      <c r="Y532" s="16">
        <v>8278865048</v>
      </c>
    </row>
    <row r="533" spans="1:25" ht="20.25" customHeight="1">
      <c r="A533" s="73">
        <v>530</v>
      </c>
      <c r="B533" s="14" t="s">
        <v>157</v>
      </c>
      <c r="C533" s="21" t="s">
        <v>2254</v>
      </c>
      <c r="D533" s="21"/>
      <c r="E533" s="21" t="s">
        <v>802</v>
      </c>
      <c r="F533" s="21" t="s">
        <v>263</v>
      </c>
      <c r="G533" s="21" t="s">
        <v>2255</v>
      </c>
      <c r="H533" s="21" t="s">
        <v>2256</v>
      </c>
      <c r="I533" s="14" t="s">
        <v>2225</v>
      </c>
      <c r="J533" s="21" t="s">
        <v>19</v>
      </c>
      <c r="K533" s="21" t="s">
        <v>72</v>
      </c>
      <c r="L533" s="16" t="s">
        <v>45</v>
      </c>
      <c r="M533" s="16"/>
      <c r="N533" s="16"/>
      <c r="O533" s="71" t="s">
        <v>81</v>
      </c>
      <c r="P533" s="73">
        <v>77.2</v>
      </c>
      <c r="Q533" s="73" t="s">
        <v>76</v>
      </c>
      <c r="R533" s="23"/>
      <c r="S533" s="73" t="s">
        <v>76</v>
      </c>
      <c r="T533" s="23"/>
      <c r="U533" s="73" t="s">
        <v>76</v>
      </c>
      <c r="V533" s="16"/>
      <c r="W533" s="54" t="s">
        <v>3899</v>
      </c>
      <c r="X533" s="17" t="s">
        <v>2257</v>
      </c>
      <c r="Y533" s="16">
        <v>7018377522</v>
      </c>
    </row>
    <row r="534" spans="1:25" ht="20.25" customHeight="1">
      <c r="A534" s="73">
        <v>531</v>
      </c>
      <c r="B534" s="14" t="s">
        <v>157</v>
      </c>
      <c r="C534" s="21" t="s">
        <v>355</v>
      </c>
      <c r="D534" s="21"/>
      <c r="E534" s="21"/>
      <c r="F534" s="21" t="s">
        <v>263</v>
      </c>
      <c r="G534" s="21" t="s">
        <v>101</v>
      </c>
      <c r="H534" s="21" t="s">
        <v>2258</v>
      </c>
      <c r="I534" s="14" t="s">
        <v>2226</v>
      </c>
      <c r="J534" s="21" t="s">
        <v>19</v>
      </c>
      <c r="K534" s="21" t="s">
        <v>75</v>
      </c>
      <c r="L534" s="16" t="s">
        <v>45</v>
      </c>
      <c r="M534" s="16"/>
      <c r="N534" s="16"/>
      <c r="O534" s="71" t="s">
        <v>81</v>
      </c>
      <c r="P534" s="73">
        <v>57</v>
      </c>
      <c r="Q534" s="73" t="s">
        <v>76</v>
      </c>
      <c r="R534" s="23"/>
      <c r="S534" s="73" t="s">
        <v>76</v>
      </c>
      <c r="T534" s="23"/>
      <c r="U534" s="73" t="s">
        <v>76</v>
      </c>
      <c r="V534" s="16"/>
      <c r="W534" s="54" t="s">
        <v>3900</v>
      </c>
      <c r="X534" s="17" t="s">
        <v>2259</v>
      </c>
      <c r="Y534" s="16">
        <v>7876620847</v>
      </c>
    </row>
    <row r="535" spans="1:25" ht="20.25" customHeight="1">
      <c r="A535" s="73">
        <v>532</v>
      </c>
      <c r="B535" s="14" t="s">
        <v>157</v>
      </c>
      <c r="C535" s="21" t="s">
        <v>2260</v>
      </c>
      <c r="D535" s="21"/>
      <c r="E535" s="21" t="s">
        <v>802</v>
      </c>
      <c r="F535" s="21" t="s">
        <v>206</v>
      </c>
      <c r="G535" s="21" t="s">
        <v>2261</v>
      </c>
      <c r="H535" s="21" t="s">
        <v>2262</v>
      </c>
      <c r="I535" s="14" t="s">
        <v>2227</v>
      </c>
      <c r="J535" s="21" t="s">
        <v>19</v>
      </c>
      <c r="K535" s="21" t="s">
        <v>72</v>
      </c>
      <c r="L535" s="16" t="s">
        <v>45</v>
      </c>
      <c r="M535" s="16"/>
      <c r="N535" s="16"/>
      <c r="O535" s="71" t="s">
        <v>78</v>
      </c>
      <c r="P535" s="73">
        <v>71</v>
      </c>
      <c r="Q535" s="73" t="s">
        <v>76</v>
      </c>
      <c r="R535" s="23"/>
      <c r="S535" s="73" t="s">
        <v>76</v>
      </c>
      <c r="T535" s="23"/>
      <c r="U535" s="73" t="s">
        <v>76</v>
      </c>
      <c r="V535" s="16"/>
      <c r="W535" s="54" t="s">
        <v>3901</v>
      </c>
      <c r="X535" s="17" t="s">
        <v>2263</v>
      </c>
      <c r="Y535" s="16">
        <v>6230932935</v>
      </c>
    </row>
    <row r="536" spans="1:25" ht="20.25" customHeight="1">
      <c r="A536" s="73">
        <v>533</v>
      </c>
      <c r="B536" s="14" t="s">
        <v>157</v>
      </c>
      <c r="C536" s="21" t="s">
        <v>1341</v>
      </c>
      <c r="D536" s="21"/>
      <c r="E536" s="21" t="s">
        <v>97</v>
      </c>
      <c r="F536" s="21" t="s">
        <v>263</v>
      </c>
      <c r="G536" s="21" t="s">
        <v>80</v>
      </c>
      <c r="H536" s="21" t="s">
        <v>2265</v>
      </c>
      <c r="I536" s="14" t="s">
        <v>2266</v>
      </c>
      <c r="J536" s="21" t="s">
        <v>19</v>
      </c>
      <c r="K536" s="21" t="s">
        <v>75</v>
      </c>
      <c r="L536" s="16" t="s">
        <v>45</v>
      </c>
      <c r="M536" s="16"/>
      <c r="N536" s="16"/>
      <c r="O536" s="71" t="s">
        <v>81</v>
      </c>
      <c r="P536" s="73">
        <v>60</v>
      </c>
      <c r="Q536" s="73" t="s">
        <v>76</v>
      </c>
      <c r="R536" s="23"/>
      <c r="S536" s="73" t="s">
        <v>76</v>
      </c>
      <c r="T536" s="23"/>
      <c r="U536" s="73" t="s">
        <v>76</v>
      </c>
      <c r="V536" s="16"/>
      <c r="W536" s="54" t="s">
        <v>3902</v>
      </c>
      <c r="X536" s="17" t="s">
        <v>2271</v>
      </c>
      <c r="Y536" s="16">
        <v>8219886842</v>
      </c>
    </row>
    <row r="537" spans="1:25" ht="20.25" customHeight="1">
      <c r="A537" s="73">
        <v>534</v>
      </c>
      <c r="B537" s="14" t="s">
        <v>157</v>
      </c>
      <c r="C537" s="21" t="s">
        <v>2272</v>
      </c>
      <c r="D537" s="21"/>
      <c r="E537" s="21" t="s">
        <v>433</v>
      </c>
      <c r="F537" s="21" t="s">
        <v>206</v>
      </c>
      <c r="G537" s="21" t="s">
        <v>2273</v>
      </c>
      <c r="H537" s="21" t="s">
        <v>2274</v>
      </c>
      <c r="I537" s="14" t="s">
        <v>2267</v>
      </c>
      <c r="J537" s="21" t="s">
        <v>14</v>
      </c>
      <c r="K537" s="21" t="s">
        <v>72</v>
      </c>
      <c r="L537" s="16" t="s">
        <v>45</v>
      </c>
      <c r="M537" s="16"/>
      <c r="N537" s="16"/>
      <c r="O537" s="71" t="s">
        <v>81</v>
      </c>
      <c r="P537" s="73">
        <v>69.400000000000006</v>
      </c>
      <c r="Q537" s="73" t="s">
        <v>76</v>
      </c>
      <c r="R537" s="23"/>
      <c r="S537" s="73" t="s">
        <v>76</v>
      </c>
      <c r="T537" s="23"/>
      <c r="U537" s="73" t="s">
        <v>76</v>
      </c>
      <c r="V537" s="16"/>
      <c r="W537" s="54" t="s">
        <v>3903</v>
      </c>
      <c r="X537" s="17" t="s">
        <v>2275</v>
      </c>
      <c r="Y537" s="16">
        <v>7590927457</v>
      </c>
    </row>
    <row r="538" spans="1:25" ht="20.25" customHeight="1">
      <c r="A538" s="73">
        <v>535</v>
      </c>
      <c r="B538" s="14" t="s">
        <v>157</v>
      </c>
      <c r="C538" s="21" t="s">
        <v>2276</v>
      </c>
      <c r="D538" s="21"/>
      <c r="E538" s="21" t="s">
        <v>597</v>
      </c>
      <c r="F538" s="21" t="s">
        <v>263</v>
      </c>
      <c r="G538" s="21" t="s">
        <v>2277</v>
      </c>
      <c r="H538" s="21" t="s">
        <v>2278</v>
      </c>
      <c r="I538" s="14" t="s">
        <v>2268</v>
      </c>
      <c r="J538" s="21" t="s">
        <v>19</v>
      </c>
      <c r="K538" s="21" t="s">
        <v>72</v>
      </c>
      <c r="L538" s="16" t="s">
        <v>45</v>
      </c>
      <c r="M538" s="16"/>
      <c r="N538" s="16"/>
      <c r="O538" s="71" t="s">
        <v>81</v>
      </c>
      <c r="P538" s="73">
        <v>73</v>
      </c>
      <c r="Q538" s="73" t="s">
        <v>76</v>
      </c>
      <c r="R538" s="23"/>
      <c r="S538" s="73" t="s">
        <v>76</v>
      </c>
      <c r="T538" s="23"/>
      <c r="U538" s="73" t="s">
        <v>76</v>
      </c>
      <c r="V538" s="16"/>
      <c r="W538" s="54" t="s">
        <v>3904</v>
      </c>
      <c r="X538" s="17" t="s">
        <v>2279</v>
      </c>
      <c r="Y538" s="16">
        <v>9882631020</v>
      </c>
    </row>
    <row r="539" spans="1:25" ht="20.25" customHeight="1">
      <c r="A539" s="73">
        <v>536</v>
      </c>
      <c r="B539" s="14" t="s">
        <v>157</v>
      </c>
      <c r="C539" s="21" t="s">
        <v>2280</v>
      </c>
      <c r="D539" s="21"/>
      <c r="E539" s="21"/>
      <c r="F539" s="21" t="s">
        <v>206</v>
      </c>
      <c r="G539" s="21" t="s">
        <v>2281</v>
      </c>
      <c r="H539" s="21" t="s">
        <v>2282</v>
      </c>
      <c r="I539" s="14" t="s">
        <v>2269</v>
      </c>
      <c r="J539" s="21" t="s">
        <v>18</v>
      </c>
      <c r="K539" s="21" t="s">
        <v>72</v>
      </c>
      <c r="L539" s="16" t="s">
        <v>45</v>
      </c>
      <c r="M539" s="16"/>
      <c r="N539" s="16"/>
      <c r="O539" s="71" t="s">
        <v>78</v>
      </c>
      <c r="P539" s="73">
        <v>72.2</v>
      </c>
      <c r="Q539" s="73" t="s">
        <v>76</v>
      </c>
      <c r="R539" s="23"/>
      <c r="S539" s="73" t="s">
        <v>76</v>
      </c>
      <c r="T539" s="23"/>
      <c r="U539" s="73" t="s">
        <v>76</v>
      </c>
      <c r="V539" s="16"/>
      <c r="W539" s="54" t="s">
        <v>3905</v>
      </c>
      <c r="X539" s="17" t="s">
        <v>2283</v>
      </c>
      <c r="Y539" s="16">
        <v>9877184186</v>
      </c>
    </row>
    <row r="540" spans="1:25" ht="20.25" customHeight="1">
      <c r="A540" s="73">
        <v>537</v>
      </c>
      <c r="B540" s="14" t="s">
        <v>157</v>
      </c>
      <c r="C540" s="21" t="s">
        <v>1328</v>
      </c>
      <c r="D540" s="21"/>
      <c r="E540" s="21" t="s">
        <v>433</v>
      </c>
      <c r="F540" s="21" t="s">
        <v>206</v>
      </c>
      <c r="G540" s="21" t="s">
        <v>2284</v>
      </c>
      <c r="H540" s="21" t="s">
        <v>2285</v>
      </c>
      <c r="I540" s="14" t="s">
        <v>2270</v>
      </c>
      <c r="J540" s="21" t="s">
        <v>14</v>
      </c>
      <c r="K540" s="21" t="s">
        <v>72</v>
      </c>
      <c r="L540" s="16" t="s">
        <v>45</v>
      </c>
      <c r="M540" s="16"/>
      <c r="N540" s="16"/>
      <c r="O540" s="71" t="s">
        <v>78</v>
      </c>
      <c r="P540" s="73">
        <v>56</v>
      </c>
      <c r="Q540" s="73" t="s">
        <v>76</v>
      </c>
      <c r="R540" s="23"/>
      <c r="S540" s="73" t="s">
        <v>76</v>
      </c>
      <c r="T540" s="23"/>
      <c r="U540" s="73" t="s">
        <v>76</v>
      </c>
      <c r="V540" s="16"/>
      <c r="W540" s="54" t="s">
        <v>3906</v>
      </c>
      <c r="X540" s="17" t="s">
        <v>2286</v>
      </c>
      <c r="Y540" s="16">
        <v>9882277386</v>
      </c>
    </row>
    <row r="541" spans="1:25" ht="20.25" customHeight="1">
      <c r="A541" s="73">
        <v>538</v>
      </c>
      <c r="B541" s="14" t="s">
        <v>157</v>
      </c>
      <c r="C541" s="21" t="s">
        <v>1506</v>
      </c>
      <c r="D541" s="21"/>
      <c r="E541" s="21" t="s">
        <v>604</v>
      </c>
      <c r="F541" s="21" t="s">
        <v>206</v>
      </c>
      <c r="G541" s="21" t="s">
        <v>2486</v>
      </c>
      <c r="H541" s="21" t="s">
        <v>3107</v>
      </c>
      <c r="I541" s="14" t="s">
        <v>3068</v>
      </c>
      <c r="J541" s="21" t="s">
        <v>19</v>
      </c>
      <c r="K541" s="21" t="s">
        <v>73</v>
      </c>
      <c r="L541" s="16" t="s">
        <v>45</v>
      </c>
      <c r="M541" s="16"/>
      <c r="N541" s="16"/>
      <c r="O541" s="71" t="s">
        <v>78</v>
      </c>
      <c r="P541" s="73">
        <f>429/5</f>
        <v>85.8</v>
      </c>
      <c r="Q541" s="23" t="s">
        <v>76</v>
      </c>
      <c r="R541" s="23"/>
      <c r="S541" s="23" t="s">
        <v>76</v>
      </c>
      <c r="T541" s="23"/>
      <c r="U541" s="23" t="s">
        <v>76</v>
      </c>
      <c r="V541" s="16"/>
      <c r="W541" s="63" t="s">
        <v>3907</v>
      </c>
      <c r="X541" s="16" t="s">
        <v>3108</v>
      </c>
      <c r="Y541" s="16">
        <v>9816139491</v>
      </c>
    </row>
    <row r="542" spans="1:25" ht="20.25" customHeight="1">
      <c r="A542" s="73">
        <v>539</v>
      </c>
      <c r="B542" s="14" t="s">
        <v>157</v>
      </c>
      <c r="C542" s="21" t="s">
        <v>3070</v>
      </c>
      <c r="D542" s="21"/>
      <c r="E542" s="21" t="s">
        <v>604</v>
      </c>
      <c r="F542" s="21" t="s">
        <v>206</v>
      </c>
      <c r="G542" s="21" t="s">
        <v>635</v>
      </c>
      <c r="H542" s="21" t="s">
        <v>3071</v>
      </c>
      <c r="I542" s="14" t="s">
        <v>3069</v>
      </c>
      <c r="J542" s="21" t="s">
        <v>19</v>
      </c>
      <c r="K542" s="21" t="s">
        <v>73</v>
      </c>
      <c r="L542" s="16" t="s">
        <v>45</v>
      </c>
      <c r="M542" s="16"/>
      <c r="N542" s="16"/>
      <c r="O542" s="71" t="s">
        <v>78</v>
      </c>
      <c r="P542" s="73">
        <v>80.2</v>
      </c>
      <c r="Q542" s="73" t="s">
        <v>76</v>
      </c>
      <c r="R542" s="23"/>
      <c r="S542" s="73" t="s">
        <v>76</v>
      </c>
      <c r="T542" s="23"/>
      <c r="U542" s="73" t="s">
        <v>76</v>
      </c>
      <c r="V542" s="16"/>
      <c r="W542" s="54" t="s">
        <v>3908</v>
      </c>
      <c r="X542" s="17" t="s">
        <v>3072</v>
      </c>
      <c r="Y542" s="16">
        <v>8091056418</v>
      </c>
    </row>
    <row r="543" spans="1:25" ht="20.25" customHeight="1">
      <c r="A543" s="73">
        <v>540</v>
      </c>
      <c r="B543" s="14" t="s">
        <v>161</v>
      </c>
      <c r="C543" s="21" t="s">
        <v>2968</v>
      </c>
      <c r="D543" s="21"/>
      <c r="E543" s="21" t="s">
        <v>2969</v>
      </c>
      <c r="F543" s="21" t="s">
        <v>206</v>
      </c>
      <c r="G543" s="21" t="s">
        <v>1332</v>
      </c>
      <c r="H543" s="21" t="s">
        <v>1713</v>
      </c>
      <c r="I543" s="14" t="s">
        <v>2970</v>
      </c>
      <c r="J543" s="21" t="s">
        <v>19</v>
      </c>
      <c r="K543" s="21" t="s">
        <v>72</v>
      </c>
      <c r="L543" s="16" t="s">
        <v>45</v>
      </c>
      <c r="M543" s="16"/>
      <c r="N543" s="16"/>
      <c r="O543" s="71" t="s">
        <v>78</v>
      </c>
      <c r="P543" s="73">
        <v>75</v>
      </c>
      <c r="Q543" s="73" t="s">
        <v>76</v>
      </c>
      <c r="R543" s="23"/>
      <c r="S543" s="73" t="s">
        <v>76</v>
      </c>
      <c r="T543" s="23"/>
      <c r="U543" s="73" t="s">
        <v>76</v>
      </c>
      <c r="V543" s="16"/>
      <c r="W543" s="64" t="s">
        <v>3909</v>
      </c>
      <c r="X543" s="16" t="s">
        <v>2971</v>
      </c>
      <c r="Y543" s="16">
        <v>6230072893</v>
      </c>
    </row>
    <row r="544" spans="1:25" ht="20.25" customHeight="1">
      <c r="A544" s="73">
        <v>541</v>
      </c>
      <c r="B544" s="14" t="s">
        <v>161</v>
      </c>
      <c r="C544" s="21" t="s">
        <v>2972</v>
      </c>
      <c r="D544" s="21"/>
      <c r="E544" s="21"/>
      <c r="F544" s="21" t="s">
        <v>206</v>
      </c>
      <c r="G544" s="21" t="s">
        <v>2973</v>
      </c>
      <c r="H544" s="21" t="s">
        <v>2974</v>
      </c>
      <c r="I544" s="14" t="s">
        <v>2975</v>
      </c>
      <c r="J544" s="21" t="s">
        <v>19</v>
      </c>
      <c r="K544" s="21" t="s">
        <v>72</v>
      </c>
      <c r="L544" s="16" t="s">
        <v>45</v>
      </c>
      <c r="M544" s="16"/>
      <c r="N544" s="16"/>
      <c r="O544" s="71" t="s">
        <v>78</v>
      </c>
      <c r="P544" s="73">
        <v>72</v>
      </c>
      <c r="Q544" s="73" t="s">
        <v>76</v>
      </c>
      <c r="R544" s="23"/>
      <c r="S544" s="73" t="s">
        <v>76</v>
      </c>
      <c r="T544" s="23"/>
      <c r="U544" s="73" t="s">
        <v>76</v>
      </c>
      <c r="V544" s="16"/>
      <c r="W544" s="64" t="s">
        <v>3910</v>
      </c>
      <c r="X544" s="17" t="s">
        <v>2985</v>
      </c>
      <c r="Y544" s="16">
        <v>6230110215</v>
      </c>
    </row>
    <row r="545" spans="1:25" ht="20.25" customHeight="1">
      <c r="A545" s="73">
        <v>542</v>
      </c>
      <c r="B545" s="14" t="s">
        <v>161</v>
      </c>
      <c r="C545" s="21" t="s">
        <v>2986</v>
      </c>
      <c r="D545" s="21"/>
      <c r="E545" s="21" t="s">
        <v>313</v>
      </c>
      <c r="F545" s="21" t="s">
        <v>206</v>
      </c>
      <c r="G545" s="21" t="s">
        <v>2987</v>
      </c>
      <c r="H545" s="21" t="s">
        <v>630</v>
      </c>
      <c r="I545" s="14" t="s">
        <v>2976</v>
      </c>
      <c r="J545" s="21" t="s">
        <v>19</v>
      </c>
      <c r="K545" s="21" t="s">
        <v>73</v>
      </c>
      <c r="L545" s="16" t="s">
        <v>45</v>
      </c>
      <c r="M545" s="16"/>
      <c r="N545" s="16"/>
      <c r="O545" s="71" t="s">
        <v>78</v>
      </c>
      <c r="P545" s="73">
        <f>405/5</f>
        <v>81</v>
      </c>
      <c r="Q545" s="73" t="s">
        <v>76</v>
      </c>
      <c r="R545" s="23"/>
      <c r="S545" s="73" t="s">
        <v>76</v>
      </c>
      <c r="T545" s="23"/>
      <c r="U545" s="73" t="s">
        <v>76</v>
      </c>
      <c r="V545" s="16"/>
      <c r="W545" s="54" t="s">
        <v>3911</v>
      </c>
      <c r="X545" s="17" t="s">
        <v>2988</v>
      </c>
      <c r="Y545" s="16">
        <v>9015339091</v>
      </c>
    </row>
    <row r="546" spans="1:25" ht="20.25" customHeight="1">
      <c r="A546" s="73">
        <v>543</v>
      </c>
      <c r="B546" s="14" t="s">
        <v>161</v>
      </c>
      <c r="C546" s="21" t="s">
        <v>2989</v>
      </c>
      <c r="D546" s="21"/>
      <c r="E546" s="21"/>
      <c r="F546" s="21" t="s">
        <v>206</v>
      </c>
      <c r="G546" s="21" t="s">
        <v>2990</v>
      </c>
      <c r="H546" s="21" t="s">
        <v>2991</v>
      </c>
      <c r="I546" s="14" t="s">
        <v>2977</v>
      </c>
      <c r="J546" s="21" t="s">
        <v>19</v>
      </c>
      <c r="K546" s="21" t="s">
        <v>72</v>
      </c>
      <c r="L546" s="16" t="s">
        <v>45</v>
      </c>
      <c r="M546" s="16"/>
      <c r="N546" s="16"/>
      <c r="O546" s="71" t="s">
        <v>78</v>
      </c>
      <c r="P546" s="73">
        <v>69</v>
      </c>
      <c r="Q546" s="73" t="s">
        <v>76</v>
      </c>
      <c r="R546" s="23"/>
      <c r="S546" s="73" t="s">
        <v>76</v>
      </c>
      <c r="T546" s="23"/>
      <c r="U546" s="73" t="s">
        <v>76</v>
      </c>
      <c r="V546" s="16"/>
      <c r="W546" s="64" t="s">
        <v>3912</v>
      </c>
      <c r="X546" s="17" t="s">
        <v>2992</v>
      </c>
      <c r="Y546" s="16">
        <v>8219366939</v>
      </c>
    </row>
    <row r="547" spans="1:25" ht="20.25" customHeight="1">
      <c r="A547" s="73">
        <v>544</v>
      </c>
      <c r="B547" s="14" t="s">
        <v>161</v>
      </c>
      <c r="C547" s="21" t="s">
        <v>2993</v>
      </c>
      <c r="D547" s="21"/>
      <c r="E547" s="21" t="s">
        <v>309</v>
      </c>
      <c r="F547" s="21" t="s">
        <v>263</v>
      </c>
      <c r="G547" s="21" t="s">
        <v>2994</v>
      </c>
      <c r="H547" s="21" t="s">
        <v>2995</v>
      </c>
      <c r="I547" s="14" t="s">
        <v>2978</v>
      </c>
      <c r="J547" s="21" t="s">
        <v>19</v>
      </c>
      <c r="K547" s="21" t="s">
        <v>75</v>
      </c>
      <c r="L547" s="16" t="s">
        <v>45</v>
      </c>
      <c r="M547" s="16"/>
      <c r="N547" s="16"/>
      <c r="O547" s="71" t="s">
        <v>78</v>
      </c>
      <c r="P547" s="73">
        <v>70</v>
      </c>
      <c r="Q547" s="73" t="s">
        <v>76</v>
      </c>
      <c r="R547" s="23"/>
      <c r="S547" s="73" t="s">
        <v>76</v>
      </c>
      <c r="T547" s="23"/>
      <c r="U547" s="73" t="s">
        <v>76</v>
      </c>
      <c r="V547" s="16"/>
      <c r="W547" s="64" t="s">
        <v>3913</v>
      </c>
      <c r="X547" s="17" t="s">
        <v>2996</v>
      </c>
      <c r="Y547" s="16">
        <v>9876426081</v>
      </c>
    </row>
    <row r="548" spans="1:25" ht="20.25" customHeight="1">
      <c r="A548" s="73">
        <v>545</v>
      </c>
      <c r="B548" s="14" t="s">
        <v>161</v>
      </c>
      <c r="C548" s="21" t="s">
        <v>2997</v>
      </c>
      <c r="D548" s="21"/>
      <c r="E548" s="21" t="s">
        <v>2998</v>
      </c>
      <c r="F548" s="21" t="s">
        <v>206</v>
      </c>
      <c r="G548" s="21" t="s">
        <v>95</v>
      </c>
      <c r="H548" s="21" t="s">
        <v>562</v>
      </c>
      <c r="I548" s="14" t="s">
        <v>2979</v>
      </c>
      <c r="J548" s="21" t="s">
        <v>19</v>
      </c>
      <c r="K548" s="21" t="s">
        <v>72</v>
      </c>
      <c r="L548" s="16" t="s">
        <v>45</v>
      </c>
      <c r="M548" s="16"/>
      <c r="N548" s="16"/>
      <c r="O548" s="71" t="s">
        <v>78</v>
      </c>
      <c r="P548" s="73">
        <v>65.599999999999994</v>
      </c>
      <c r="Q548" s="73" t="s">
        <v>76</v>
      </c>
      <c r="R548" s="23"/>
      <c r="S548" s="73" t="s">
        <v>76</v>
      </c>
      <c r="T548" s="23"/>
      <c r="U548" s="73" t="s">
        <v>76</v>
      </c>
      <c r="V548" s="16"/>
      <c r="W548" s="64" t="s">
        <v>3914</v>
      </c>
      <c r="X548" s="17" t="s">
        <v>2999</v>
      </c>
      <c r="Y548" s="16">
        <v>9816148270</v>
      </c>
    </row>
    <row r="549" spans="1:25" ht="20.25" customHeight="1">
      <c r="A549" s="73">
        <v>546</v>
      </c>
      <c r="B549" s="14" t="s">
        <v>161</v>
      </c>
      <c r="C549" s="21" t="s">
        <v>411</v>
      </c>
      <c r="D549" s="21"/>
      <c r="E549" s="21"/>
      <c r="F549" s="21" t="s">
        <v>206</v>
      </c>
      <c r="G549" s="21" t="s">
        <v>3000</v>
      </c>
      <c r="H549" s="21" t="s">
        <v>2033</v>
      </c>
      <c r="I549" s="14" t="s">
        <v>2980</v>
      </c>
      <c r="J549" s="21" t="s">
        <v>19</v>
      </c>
      <c r="K549" s="21" t="s">
        <v>73</v>
      </c>
      <c r="L549" s="16" t="s">
        <v>45</v>
      </c>
      <c r="M549" s="16"/>
      <c r="N549" s="16"/>
      <c r="O549" s="71" t="s">
        <v>78</v>
      </c>
      <c r="P549" s="73">
        <f>387/5</f>
        <v>77.400000000000006</v>
      </c>
      <c r="Q549" s="73" t="s">
        <v>76</v>
      </c>
      <c r="R549" s="23"/>
      <c r="S549" s="73" t="s">
        <v>76</v>
      </c>
      <c r="T549" s="23"/>
      <c r="U549" s="73" t="s">
        <v>76</v>
      </c>
      <c r="V549" s="16"/>
      <c r="W549" s="64" t="s">
        <v>3915</v>
      </c>
      <c r="X549" s="17" t="s">
        <v>3001</v>
      </c>
      <c r="Y549" s="16">
        <v>9816342066</v>
      </c>
    </row>
    <row r="550" spans="1:25" ht="20.25" customHeight="1">
      <c r="A550" s="73">
        <v>547</v>
      </c>
      <c r="B550" s="14" t="s">
        <v>161</v>
      </c>
      <c r="C550" s="21" t="s">
        <v>3002</v>
      </c>
      <c r="D550" s="21"/>
      <c r="E550" s="21" t="s">
        <v>911</v>
      </c>
      <c r="F550" s="21" t="s">
        <v>263</v>
      </c>
      <c r="G550" s="21" t="s">
        <v>3003</v>
      </c>
      <c r="H550" s="21" t="s">
        <v>3004</v>
      </c>
      <c r="I550" s="14" t="s">
        <v>2981</v>
      </c>
      <c r="J550" s="21" t="s">
        <v>19</v>
      </c>
      <c r="K550" s="21" t="s">
        <v>74</v>
      </c>
      <c r="L550" s="16" t="s">
        <v>45</v>
      </c>
      <c r="M550" s="16"/>
      <c r="N550" s="16"/>
      <c r="O550" s="71" t="s">
        <v>78</v>
      </c>
      <c r="P550" s="73">
        <v>66</v>
      </c>
      <c r="Q550" s="73" t="s">
        <v>76</v>
      </c>
      <c r="R550" s="23"/>
      <c r="S550" s="73" t="s">
        <v>76</v>
      </c>
      <c r="T550" s="23"/>
      <c r="U550" s="73" t="s">
        <v>76</v>
      </c>
      <c r="V550" s="16"/>
      <c r="W550" s="64" t="s">
        <v>3916</v>
      </c>
      <c r="X550" s="17" t="s">
        <v>3005</v>
      </c>
      <c r="Y550" s="16">
        <v>7832957737</v>
      </c>
    </row>
    <row r="551" spans="1:25" ht="20.25" customHeight="1">
      <c r="A551" s="73">
        <v>548</v>
      </c>
      <c r="B551" s="14" t="s">
        <v>161</v>
      </c>
      <c r="C551" s="21" t="s">
        <v>3006</v>
      </c>
      <c r="D551" s="21"/>
      <c r="E551" s="21" t="s">
        <v>99</v>
      </c>
      <c r="F551" s="21" t="s">
        <v>206</v>
      </c>
      <c r="G551" s="21" t="s">
        <v>1350</v>
      </c>
      <c r="H551" s="21" t="s">
        <v>3007</v>
      </c>
      <c r="I551" s="14" t="s">
        <v>2982</v>
      </c>
      <c r="J551" s="21" t="s">
        <v>19</v>
      </c>
      <c r="K551" s="21" t="s">
        <v>72</v>
      </c>
      <c r="L551" s="16" t="s">
        <v>45</v>
      </c>
      <c r="M551" s="16"/>
      <c r="N551" s="16"/>
      <c r="O551" s="71" t="s">
        <v>78</v>
      </c>
      <c r="P551" s="73">
        <v>75</v>
      </c>
      <c r="Q551" s="73" t="s">
        <v>76</v>
      </c>
      <c r="R551" s="23"/>
      <c r="S551" s="73" t="s">
        <v>76</v>
      </c>
      <c r="T551" s="23"/>
      <c r="U551" s="73" t="s">
        <v>76</v>
      </c>
      <c r="V551" s="16"/>
      <c r="W551" s="64" t="s">
        <v>3917</v>
      </c>
      <c r="X551" s="17" t="s">
        <v>3008</v>
      </c>
      <c r="Y551" s="16">
        <v>7807161238</v>
      </c>
    </row>
    <row r="552" spans="1:25" ht="20.25" customHeight="1">
      <c r="A552" s="73">
        <v>549</v>
      </c>
      <c r="B552" s="14" t="s">
        <v>161</v>
      </c>
      <c r="C552" s="21" t="s">
        <v>3009</v>
      </c>
      <c r="D552" s="21"/>
      <c r="E552" s="21"/>
      <c r="F552" s="21" t="s">
        <v>206</v>
      </c>
      <c r="G552" s="21" t="s">
        <v>3010</v>
      </c>
      <c r="H552" s="21" t="s">
        <v>665</v>
      </c>
      <c r="I552" s="14" t="s">
        <v>2983</v>
      </c>
      <c r="J552" s="21" t="s">
        <v>20</v>
      </c>
      <c r="K552" s="21" t="s">
        <v>73</v>
      </c>
      <c r="L552" s="16" t="s">
        <v>45</v>
      </c>
      <c r="M552" s="16"/>
      <c r="N552" s="16"/>
      <c r="O552" s="71" t="s">
        <v>78</v>
      </c>
      <c r="P552" s="73">
        <v>87</v>
      </c>
      <c r="Q552" s="73" t="s">
        <v>76</v>
      </c>
      <c r="R552" s="23"/>
      <c r="S552" s="73" t="s">
        <v>76</v>
      </c>
      <c r="T552" s="23"/>
      <c r="U552" s="73" t="s">
        <v>76</v>
      </c>
      <c r="V552" s="16"/>
      <c r="W552" s="54" t="s">
        <v>3918</v>
      </c>
      <c r="X552" s="17" t="s">
        <v>3011</v>
      </c>
      <c r="Y552" s="16">
        <v>9103049578</v>
      </c>
    </row>
    <row r="553" spans="1:25" ht="20.25" customHeight="1">
      <c r="A553" s="73">
        <v>550</v>
      </c>
      <c r="B553" s="14" t="s">
        <v>161</v>
      </c>
      <c r="C553" s="21" t="s">
        <v>3012</v>
      </c>
      <c r="D553" s="21"/>
      <c r="E553" s="21" t="s">
        <v>544</v>
      </c>
      <c r="F553" s="21" t="s">
        <v>263</v>
      </c>
      <c r="G553" s="21" t="s">
        <v>3013</v>
      </c>
      <c r="H553" s="21" t="s">
        <v>3014</v>
      </c>
      <c r="I553" s="14" t="s">
        <v>2984</v>
      </c>
      <c r="J553" s="21" t="s">
        <v>37</v>
      </c>
      <c r="K553" s="21" t="s">
        <v>74</v>
      </c>
      <c r="L553" s="16" t="s">
        <v>45</v>
      </c>
      <c r="M553" s="16"/>
      <c r="N553" s="16"/>
      <c r="O553" s="71" t="s">
        <v>78</v>
      </c>
      <c r="P553" s="73">
        <v>59.6</v>
      </c>
      <c r="Q553" s="23" t="s">
        <v>76</v>
      </c>
      <c r="R553" s="23"/>
      <c r="S553" s="23" t="s">
        <v>76</v>
      </c>
      <c r="T553" s="23"/>
      <c r="U553" s="23" t="s">
        <v>76</v>
      </c>
      <c r="V553" s="16"/>
      <c r="W553" s="63" t="s">
        <v>3919</v>
      </c>
      <c r="X553" s="16" t="s">
        <v>3015</v>
      </c>
      <c r="Y553" s="16">
        <v>7014327738</v>
      </c>
    </row>
    <row r="554" spans="1:25" ht="20.25" customHeight="1">
      <c r="A554" s="73">
        <v>551</v>
      </c>
      <c r="B554" s="14" t="s">
        <v>161</v>
      </c>
      <c r="C554" s="21" t="s">
        <v>2678</v>
      </c>
      <c r="D554" s="21"/>
      <c r="E554" s="21" t="s">
        <v>239</v>
      </c>
      <c r="F554" s="21" t="s">
        <v>206</v>
      </c>
      <c r="G554" s="21" t="s">
        <v>3240</v>
      </c>
      <c r="H554" s="21" t="s">
        <v>3241</v>
      </c>
      <c r="I554" s="14" t="s">
        <v>3205</v>
      </c>
      <c r="J554" s="21" t="s">
        <v>19</v>
      </c>
      <c r="K554" s="21" t="s">
        <v>72</v>
      </c>
      <c r="L554" s="16" t="s">
        <v>45</v>
      </c>
      <c r="M554" s="16"/>
      <c r="N554" s="16"/>
      <c r="O554" s="71" t="s">
        <v>78</v>
      </c>
      <c r="P554" s="73">
        <v>89</v>
      </c>
      <c r="Q554" s="23" t="s">
        <v>76</v>
      </c>
      <c r="R554" s="23"/>
      <c r="S554" s="23" t="s">
        <v>76</v>
      </c>
      <c r="T554" s="23"/>
      <c r="U554" s="23" t="s">
        <v>76</v>
      </c>
      <c r="V554" s="16"/>
      <c r="W554" s="16" t="s">
        <v>3920</v>
      </c>
      <c r="X554" s="16" t="s">
        <v>3242</v>
      </c>
      <c r="Y554" s="16">
        <v>8219586727</v>
      </c>
    </row>
    <row r="555" spans="1:25" ht="20.25" customHeight="1">
      <c r="A555" s="73">
        <v>552</v>
      </c>
      <c r="B555" s="14" t="s">
        <v>161</v>
      </c>
      <c r="C555" s="21" t="s">
        <v>3207</v>
      </c>
      <c r="D555" s="21"/>
      <c r="E555" s="21"/>
      <c r="F555" s="21" t="s">
        <v>206</v>
      </c>
      <c r="G555" s="21" t="s">
        <v>3208</v>
      </c>
      <c r="H555" s="21" t="s">
        <v>3209</v>
      </c>
      <c r="I555" s="14" t="s">
        <v>3206</v>
      </c>
      <c r="J555" s="21" t="s">
        <v>18</v>
      </c>
      <c r="K555" s="21" t="s">
        <v>75</v>
      </c>
      <c r="L555" s="16" t="s">
        <v>45</v>
      </c>
      <c r="M555" s="16"/>
      <c r="N555" s="16"/>
      <c r="O555" s="71" t="s">
        <v>78</v>
      </c>
      <c r="P555" s="73">
        <v>64</v>
      </c>
      <c r="Q555" s="23" t="s">
        <v>76</v>
      </c>
      <c r="R555" s="23"/>
      <c r="S555" s="23" t="s">
        <v>76</v>
      </c>
      <c r="T555" s="23"/>
      <c r="U555" s="23" t="s">
        <v>76</v>
      </c>
      <c r="V555" s="16"/>
      <c r="W555" s="16" t="s">
        <v>3921</v>
      </c>
      <c r="X555" s="16" t="s">
        <v>3210</v>
      </c>
      <c r="Y555" s="16">
        <v>7206339982</v>
      </c>
    </row>
    <row r="556" spans="1:25" ht="20.25" customHeight="1">
      <c r="A556" s="18"/>
      <c r="B556" s="58"/>
    </row>
    <row r="557" spans="1:25" ht="20.25" customHeight="1">
      <c r="A557" s="18"/>
      <c r="B557" s="124" t="s">
        <v>4058</v>
      </c>
    </row>
    <row r="558" spans="1:25" ht="20.25" customHeight="1">
      <c r="A558" s="18"/>
      <c r="B558" s="124" t="s">
        <v>4057</v>
      </c>
    </row>
    <row r="559" spans="1:25" ht="20.25" customHeight="1">
      <c r="A559" s="18"/>
      <c r="B559" s="58"/>
    </row>
    <row r="560" spans="1:25" ht="20.25" customHeight="1">
      <c r="A560" s="18"/>
      <c r="B560" s="58"/>
    </row>
    <row r="561" spans="1:2" ht="20.25" customHeight="1">
      <c r="A561" s="18"/>
      <c r="B561" s="58"/>
    </row>
    <row r="562" spans="1:2" ht="20.25" customHeight="1">
      <c r="A562" s="18"/>
      <c r="B562" s="58"/>
    </row>
    <row r="563" spans="1:2" ht="20.25" customHeight="1">
      <c r="A563" s="18"/>
      <c r="B563" s="58"/>
    </row>
    <row r="564" spans="1:2" ht="20.25" customHeight="1">
      <c r="A564" s="18"/>
      <c r="B564" s="58"/>
    </row>
    <row r="565" spans="1:2" ht="20.25" customHeight="1">
      <c r="A565" s="18"/>
      <c r="B565" s="58"/>
    </row>
    <row r="566" spans="1:2" ht="20.25" customHeight="1">
      <c r="A566" s="18"/>
      <c r="B566" s="58"/>
    </row>
    <row r="567" spans="1:2" ht="20.25" customHeight="1">
      <c r="A567" s="18"/>
      <c r="B567" s="58"/>
    </row>
    <row r="568" spans="1:2" ht="20.25" customHeight="1">
      <c r="A568" s="18"/>
      <c r="B568" s="58"/>
    </row>
    <row r="569" spans="1:2" ht="20.25" customHeight="1">
      <c r="A569" s="18"/>
      <c r="B569" s="58"/>
    </row>
    <row r="570" spans="1:2" ht="20.25" customHeight="1">
      <c r="A570" s="18"/>
      <c r="B570" s="58"/>
    </row>
    <row r="571" spans="1:2" ht="20.25" customHeight="1">
      <c r="A571" s="18"/>
      <c r="B571" s="58"/>
    </row>
    <row r="572" spans="1:2" ht="20.25" customHeight="1">
      <c r="A572" s="18"/>
      <c r="B572" s="58"/>
    </row>
    <row r="573" spans="1:2" ht="20.25" customHeight="1">
      <c r="A573" s="18"/>
      <c r="B573" s="58"/>
    </row>
    <row r="574" spans="1:2" ht="20.25" customHeight="1">
      <c r="A574" s="18"/>
      <c r="B574" s="58"/>
    </row>
    <row r="575" spans="1:2" ht="20.25" customHeight="1">
      <c r="A575" s="18"/>
      <c r="B575" s="58"/>
    </row>
    <row r="576" spans="1:2" ht="20.25" customHeight="1">
      <c r="A576" s="18"/>
      <c r="B576" s="58"/>
    </row>
    <row r="577" spans="1:2" ht="20.25" customHeight="1">
      <c r="A577" s="18"/>
      <c r="B577" s="58"/>
    </row>
    <row r="578" spans="1:2" ht="20.25" customHeight="1">
      <c r="A578" s="18"/>
      <c r="B578" s="58"/>
    </row>
    <row r="579" spans="1:2" ht="20.25" customHeight="1">
      <c r="A579" s="18"/>
      <c r="B579" s="58"/>
    </row>
    <row r="580" spans="1:2" ht="20.25" customHeight="1">
      <c r="A580" s="18"/>
      <c r="B580" s="58"/>
    </row>
    <row r="581" spans="1:2" ht="20.25" customHeight="1">
      <c r="A581" s="18"/>
      <c r="B581" s="58"/>
    </row>
    <row r="582" spans="1:2" ht="20.25" customHeight="1">
      <c r="A582" s="18"/>
      <c r="B582" s="58"/>
    </row>
    <row r="583" spans="1:2" ht="20.25" customHeight="1">
      <c r="A583" s="18"/>
      <c r="B583" s="58"/>
    </row>
    <row r="584" spans="1:2" ht="20.25" customHeight="1">
      <c r="A584" s="18"/>
      <c r="B584" s="58"/>
    </row>
    <row r="585" spans="1:2" ht="20.25" customHeight="1">
      <c r="A585" s="18"/>
      <c r="B585" s="58"/>
    </row>
    <row r="586" spans="1:2" ht="20.25" customHeight="1">
      <c r="A586" s="18"/>
      <c r="B586" s="58"/>
    </row>
    <row r="587" spans="1:2" ht="20.25" customHeight="1">
      <c r="A587" s="18"/>
      <c r="B587" s="58"/>
    </row>
    <row r="588" spans="1:2" ht="20.25" customHeight="1">
      <c r="A588" s="18"/>
      <c r="B588" s="58"/>
    </row>
    <row r="589" spans="1:2" ht="20.25" customHeight="1">
      <c r="A589" s="18"/>
      <c r="B589" s="58"/>
    </row>
    <row r="590" spans="1:2" ht="20.25" customHeight="1">
      <c r="A590" s="18"/>
      <c r="B590" s="58"/>
    </row>
    <row r="591" spans="1:2" ht="20.25" customHeight="1">
      <c r="A591" s="18"/>
      <c r="B591" s="58"/>
    </row>
    <row r="592" spans="1:2" ht="20.25" customHeight="1">
      <c r="A592" s="18"/>
      <c r="B592" s="58"/>
    </row>
    <row r="593" spans="1:2" ht="20.25" customHeight="1">
      <c r="A593" s="18"/>
      <c r="B593" s="58"/>
    </row>
    <row r="594" spans="1:2" ht="20.25" customHeight="1">
      <c r="A594" s="18"/>
      <c r="B594" s="58"/>
    </row>
    <row r="595" spans="1:2" ht="20.25" customHeight="1">
      <c r="A595" s="18"/>
      <c r="B595" s="58"/>
    </row>
    <row r="596" spans="1:2" ht="20.25" customHeight="1">
      <c r="A596" s="18"/>
      <c r="B596" s="58"/>
    </row>
    <row r="597" spans="1:2" ht="20.25" customHeight="1">
      <c r="A597" s="18"/>
      <c r="B597" s="58"/>
    </row>
    <row r="598" spans="1:2" ht="20.25" customHeight="1">
      <c r="A598" s="18"/>
      <c r="B598" s="58"/>
    </row>
    <row r="599" spans="1:2" ht="20.25" customHeight="1">
      <c r="A599" s="18"/>
      <c r="B599" s="58"/>
    </row>
    <row r="600" spans="1:2" ht="20.25" customHeight="1">
      <c r="A600" s="18"/>
      <c r="B600" s="58"/>
    </row>
    <row r="601" spans="1:2" ht="20.25" customHeight="1">
      <c r="A601" s="18"/>
      <c r="B601" s="58"/>
    </row>
    <row r="602" spans="1:2" ht="20.25" customHeight="1">
      <c r="A602" s="18"/>
      <c r="B602" s="58"/>
    </row>
    <row r="603" spans="1:2" ht="20.25" customHeight="1">
      <c r="A603" s="18"/>
      <c r="B603" s="58"/>
    </row>
    <row r="604" spans="1:2" ht="20.25" customHeight="1">
      <c r="A604" s="18"/>
      <c r="B604" s="58"/>
    </row>
    <row r="605" spans="1:2" ht="20.25" customHeight="1">
      <c r="A605" s="18"/>
      <c r="B605" s="58"/>
    </row>
    <row r="606" spans="1:2" ht="20.25" customHeight="1">
      <c r="A606" s="18"/>
      <c r="B606" s="58"/>
    </row>
    <row r="607" spans="1:2" ht="20.25" customHeight="1">
      <c r="A607" s="18"/>
      <c r="B607" s="58"/>
    </row>
    <row r="608" spans="1:2" ht="20.25" customHeight="1">
      <c r="A608" s="18"/>
      <c r="B608" s="58"/>
    </row>
    <row r="609" spans="1:2" ht="20.25" customHeight="1">
      <c r="A609" s="18"/>
      <c r="B609" s="58"/>
    </row>
    <row r="610" spans="1:2" ht="20.25" customHeight="1">
      <c r="A610" s="18"/>
      <c r="B610" s="58"/>
    </row>
    <row r="611" spans="1:2" ht="20.25" customHeight="1">
      <c r="A611" s="18"/>
      <c r="B611" s="58"/>
    </row>
    <row r="612" spans="1:2" ht="20.25" customHeight="1">
      <c r="A612" s="18"/>
      <c r="B612" s="58"/>
    </row>
    <row r="613" spans="1:2" ht="20.25" customHeight="1">
      <c r="A613" s="18"/>
      <c r="B613" s="58"/>
    </row>
    <row r="614" spans="1:2" ht="20.25" customHeight="1">
      <c r="A614" s="18"/>
      <c r="B614" s="58"/>
    </row>
    <row r="615" spans="1:2" ht="20.25" customHeight="1">
      <c r="A615" s="18"/>
      <c r="B615" s="58"/>
    </row>
    <row r="616" spans="1:2" ht="20.25" customHeight="1">
      <c r="A616" s="18"/>
      <c r="B616" s="58"/>
    </row>
    <row r="617" spans="1:2" ht="20.25" customHeight="1">
      <c r="A617" s="18"/>
      <c r="B617" s="58"/>
    </row>
    <row r="618" spans="1:2" ht="20.25" customHeight="1">
      <c r="A618" s="18"/>
      <c r="B618" s="58"/>
    </row>
    <row r="619" spans="1:2" ht="20.25" customHeight="1">
      <c r="A619" s="18"/>
      <c r="B619" s="58"/>
    </row>
    <row r="620" spans="1:2" ht="20.25" customHeight="1">
      <c r="A620" s="18"/>
      <c r="B620" s="58"/>
    </row>
    <row r="621" spans="1:2" ht="20.25" customHeight="1">
      <c r="A621" s="18"/>
      <c r="B621" s="58"/>
    </row>
    <row r="622" spans="1:2" ht="20.25" customHeight="1">
      <c r="A622" s="18"/>
      <c r="B622" s="58"/>
    </row>
    <row r="623" spans="1:2" ht="20.25" customHeight="1">
      <c r="A623" s="18"/>
      <c r="B623" s="58"/>
    </row>
    <row r="624" spans="1:2" ht="20.25" customHeight="1">
      <c r="A624" s="18"/>
      <c r="B624" s="58"/>
    </row>
    <row r="625" spans="1:2" ht="20.25" customHeight="1">
      <c r="A625" s="18"/>
      <c r="B625" s="58"/>
    </row>
    <row r="626" spans="1:2" ht="20.25" customHeight="1">
      <c r="A626" s="18"/>
      <c r="B626" s="58"/>
    </row>
    <row r="627" spans="1:2" ht="20.25" customHeight="1">
      <c r="A627" s="18"/>
      <c r="B627" s="58"/>
    </row>
    <row r="628" spans="1:2" ht="20.25" customHeight="1">
      <c r="A628" s="18"/>
      <c r="B628" s="58"/>
    </row>
    <row r="629" spans="1:2" ht="20.25" customHeight="1">
      <c r="A629" s="18"/>
      <c r="B629" s="58"/>
    </row>
    <row r="630" spans="1:2" ht="20.25" customHeight="1">
      <c r="A630" s="18"/>
      <c r="B630" s="58"/>
    </row>
    <row r="631" spans="1:2" ht="20.25" customHeight="1">
      <c r="A631" s="18"/>
      <c r="B631" s="58"/>
    </row>
    <row r="632" spans="1:2" ht="20.25" customHeight="1">
      <c r="A632" s="18"/>
      <c r="B632" s="58"/>
    </row>
    <row r="633" spans="1:2" ht="20.25" customHeight="1">
      <c r="A633" s="18"/>
      <c r="B633" s="58"/>
    </row>
    <row r="634" spans="1:2" ht="20.25" customHeight="1">
      <c r="A634" s="18"/>
      <c r="B634" s="58"/>
    </row>
    <row r="635" spans="1:2" ht="20.25" customHeight="1">
      <c r="A635" s="18"/>
      <c r="B635" s="58"/>
    </row>
    <row r="636" spans="1:2" ht="20.25" customHeight="1">
      <c r="A636" s="18"/>
      <c r="B636" s="58"/>
    </row>
    <row r="637" spans="1:2" ht="20.25" customHeight="1">
      <c r="A637" s="18"/>
      <c r="B637" s="58"/>
    </row>
    <row r="638" spans="1:2" ht="20.25" customHeight="1">
      <c r="A638" s="18"/>
      <c r="B638" s="58"/>
    </row>
    <row r="639" spans="1:2" ht="20.25" customHeight="1">
      <c r="A639" s="18"/>
      <c r="B639" s="58"/>
    </row>
    <row r="640" spans="1:2" ht="20.25" customHeight="1">
      <c r="A640" s="18"/>
      <c r="B640" s="58"/>
    </row>
    <row r="641" spans="1:2" ht="20.25" customHeight="1">
      <c r="A641" s="18"/>
      <c r="B641" s="58"/>
    </row>
    <row r="642" spans="1:2" ht="20.25" customHeight="1">
      <c r="A642" s="18"/>
      <c r="B642" s="58"/>
    </row>
    <row r="643" spans="1:2" ht="20.25" customHeight="1">
      <c r="A643" s="18"/>
      <c r="B643" s="58"/>
    </row>
    <row r="644" spans="1:2" ht="20.25" customHeight="1">
      <c r="A644" s="18"/>
      <c r="B644" s="58"/>
    </row>
    <row r="645" spans="1:2" ht="20.25" customHeight="1">
      <c r="A645" s="18"/>
      <c r="B645" s="58"/>
    </row>
    <row r="646" spans="1:2" ht="20.25" customHeight="1">
      <c r="A646" s="18"/>
      <c r="B646" s="58"/>
    </row>
    <row r="647" spans="1:2" ht="20.25" customHeight="1">
      <c r="A647" s="18"/>
      <c r="B647" s="58"/>
    </row>
    <row r="648" spans="1:2" ht="20.25" customHeight="1">
      <c r="A648" s="18"/>
      <c r="B648" s="58"/>
    </row>
    <row r="649" spans="1:2" ht="20.25" customHeight="1">
      <c r="A649" s="18"/>
      <c r="B649" s="58"/>
    </row>
    <row r="650" spans="1:2" ht="20.25" customHeight="1">
      <c r="A650" s="18"/>
      <c r="B650" s="58"/>
    </row>
    <row r="651" spans="1:2" ht="20.25" customHeight="1">
      <c r="A651" s="18"/>
      <c r="B651" s="58"/>
    </row>
    <row r="652" spans="1:2" ht="20.25" customHeight="1">
      <c r="A652" s="18"/>
      <c r="B652" s="58"/>
    </row>
    <row r="653" spans="1:2" ht="20.25" customHeight="1">
      <c r="A653" s="18"/>
      <c r="B653" s="58"/>
    </row>
    <row r="654" spans="1:2" ht="20.25" customHeight="1">
      <c r="A654" s="18"/>
      <c r="B654" s="58"/>
    </row>
    <row r="655" spans="1:2" ht="20.25" customHeight="1">
      <c r="A655" s="18"/>
      <c r="B655" s="58"/>
    </row>
    <row r="656" spans="1:2" ht="20.25" customHeight="1">
      <c r="A656" s="18"/>
      <c r="B656" s="58"/>
    </row>
    <row r="657" spans="1:2" ht="20.25" customHeight="1">
      <c r="A657" s="18"/>
      <c r="B657" s="58"/>
    </row>
    <row r="658" spans="1:2" ht="20.25" customHeight="1">
      <c r="A658" s="18"/>
      <c r="B658" s="58"/>
    </row>
    <row r="659" spans="1:2" ht="20.25" customHeight="1">
      <c r="A659" s="18"/>
      <c r="B659" s="58"/>
    </row>
    <row r="660" spans="1:2" ht="20.25" customHeight="1">
      <c r="A660" s="18"/>
      <c r="B660" s="58"/>
    </row>
    <row r="661" spans="1:2" ht="20.25" customHeight="1">
      <c r="A661" s="18"/>
      <c r="B661" s="58"/>
    </row>
    <row r="662" spans="1:2" ht="20.25" customHeight="1">
      <c r="A662" s="18"/>
      <c r="B662" s="58"/>
    </row>
    <row r="663" spans="1:2" ht="20.25" customHeight="1">
      <c r="A663" s="18"/>
      <c r="B663" s="58"/>
    </row>
    <row r="664" spans="1:2" ht="20.25" customHeight="1">
      <c r="A664" s="18"/>
      <c r="B664" s="58"/>
    </row>
    <row r="665" spans="1:2" ht="20.25" customHeight="1">
      <c r="A665" s="18"/>
      <c r="B665" s="58"/>
    </row>
    <row r="666" spans="1:2" ht="20.25" customHeight="1">
      <c r="A666" s="18"/>
      <c r="B666" s="58"/>
    </row>
    <row r="667" spans="1:2" ht="20.25" customHeight="1">
      <c r="A667" s="18"/>
      <c r="B667" s="58"/>
    </row>
    <row r="668" spans="1:2" ht="20.25" customHeight="1">
      <c r="A668" s="18"/>
      <c r="B668" s="58"/>
    </row>
    <row r="669" spans="1:2" ht="20.25" customHeight="1">
      <c r="A669" s="18"/>
      <c r="B669" s="58"/>
    </row>
    <row r="670" spans="1:2" ht="20.25" customHeight="1">
      <c r="A670" s="18"/>
      <c r="B670" s="58"/>
    </row>
    <row r="671" spans="1:2" ht="20.25" customHeight="1">
      <c r="A671" s="18"/>
      <c r="B671" s="58"/>
    </row>
    <row r="672" spans="1:2" ht="20.25" customHeight="1">
      <c r="A672" s="18"/>
      <c r="B672" s="58"/>
    </row>
    <row r="673" spans="1:2" ht="20.25" customHeight="1">
      <c r="A673" s="18"/>
      <c r="B673" s="58"/>
    </row>
    <row r="674" spans="1:2" ht="20.25" customHeight="1">
      <c r="A674" s="18"/>
      <c r="B674" s="58"/>
    </row>
    <row r="675" spans="1:2" ht="20.25" customHeight="1">
      <c r="A675" s="18"/>
      <c r="B675" s="58"/>
    </row>
    <row r="676" spans="1:2" ht="20.25" customHeight="1">
      <c r="A676" s="18"/>
      <c r="B676" s="58"/>
    </row>
    <row r="677" spans="1:2" ht="20.25" customHeight="1">
      <c r="A677" s="18"/>
      <c r="B677" s="58"/>
    </row>
    <row r="678" spans="1:2" ht="20.25" customHeight="1">
      <c r="A678" s="18"/>
      <c r="B678" s="58"/>
    </row>
    <row r="679" spans="1:2" ht="20.25" customHeight="1">
      <c r="A679" s="18"/>
      <c r="B679" s="58"/>
    </row>
    <row r="680" spans="1:2" ht="20.25" customHeight="1">
      <c r="A680" s="18"/>
      <c r="B680" s="58"/>
    </row>
    <row r="681" spans="1:2" ht="20.25" customHeight="1">
      <c r="A681" s="18"/>
      <c r="B681" s="58"/>
    </row>
    <row r="682" spans="1:2" ht="20.25" customHeight="1">
      <c r="A682" s="18"/>
      <c r="B682" s="58"/>
    </row>
    <row r="683" spans="1:2" ht="20.25" customHeight="1">
      <c r="A683" s="18"/>
      <c r="B683" s="58"/>
    </row>
    <row r="684" spans="1:2" ht="20.25" customHeight="1">
      <c r="A684" s="18"/>
      <c r="B684" s="58"/>
    </row>
    <row r="685" spans="1:2" ht="20.25" customHeight="1">
      <c r="A685" s="18"/>
      <c r="B685" s="58"/>
    </row>
    <row r="686" spans="1:2" ht="20.25" customHeight="1">
      <c r="A686" s="18"/>
      <c r="B686" s="58"/>
    </row>
    <row r="687" spans="1:2" ht="20.25" customHeight="1">
      <c r="A687" s="18"/>
      <c r="B687" s="58"/>
    </row>
    <row r="688" spans="1:2" ht="20.25" customHeight="1">
      <c r="A688" s="18"/>
      <c r="B688" s="58"/>
    </row>
    <row r="689" spans="1:2" ht="20.25" customHeight="1">
      <c r="A689" s="18"/>
      <c r="B689" s="58"/>
    </row>
    <row r="690" spans="1:2" ht="20.25" customHeight="1">
      <c r="A690" s="18"/>
      <c r="B690" s="58"/>
    </row>
    <row r="691" spans="1:2" ht="20.25" customHeight="1">
      <c r="A691" s="18"/>
      <c r="B691" s="58"/>
    </row>
    <row r="692" spans="1:2" ht="20.25" customHeight="1">
      <c r="A692" s="18"/>
      <c r="B692" s="58"/>
    </row>
    <row r="693" spans="1:2" ht="20.25" customHeight="1">
      <c r="A693" s="18"/>
      <c r="B693" s="58"/>
    </row>
    <row r="694" spans="1:2" ht="20.25" customHeight="1">
      <c r="A694" s="18"/>
      <c r="B694" s="58"/>
    </row>
    <row r="695" spans="1:2" ht="20.25" customHeight="1">
      <c r="A695" s="18"/>
      <c r="B695" s="58"/>
    </row>
    <row r="696" spans="1:2" ht="20.25" customHeight="1">
      <c r="A696" s="18"/>
      <c r="B696" s="58"/>
    </row>
    <row r="697" spans="1:2" ht="20.25" customHeight="1">
      <c r="A697" s="18"/>
      <c r="B697" s="58"/>
    </row>
    <row r="698" spans="1:2" ht="20.25" customHeight="1">
      <c r="A698" s="18"/>
      <c r="B698" s="58"/>
    </row>
    <row r="699" spans="1:2" ht="20.25" customHeight="1">
      <c r="A699" s="18"/>
      <c r="B699" s="58"/>
    </row>
    <row r="700" spans="1:2" ht="20.25" customHeight="1">
      <c r="A700" s="18"/>
      <c r="B700" s="58"/>
    </row>
    <row r="701" spans="1:2" ht="20.25" customHeight="1">
      <c r="A701" s="18"/>
      <c r="B701" s="58"/>
    </row>
    <row r="702" spans="1:2" ht="20.25" customHeight="1">
      <c r="A702" s="18"/>
      <c r="B702" s="58"/>
    </row>
    <row r="703" spans="1:2" ht="20.25" customHeight="1">
      <c r="A703" s="18"/>
      <c r="B703" s="58"/>
    </row>
    <row r="704" spans="1:2" ht="20.25" customHeight="1">
      <c r="A704" s="18"/>
      <c r="B704" s="58"/>
    </row>
    <row r="705" spans="1:2" ht="20.25" customHeight="1">
      <c r="A705" s="18"/>
      <c r="B705" s="58"/>
    </row>
    <row r="706" spans="1:2" ht="20.25" customHeight="1">
      <c r="A706" s="18"/>
      <c r="B706" s="58"/>
    </row>
    <row r="707" spans="1:2" ht="20.25" customHeight="1">
      <c r="A707" s="18"/>
      <c r="B707" s="58"/>
    </row>
    <row r="708" spans="1:2" ht="20.25" customHeight="1">
      <c r="A708" s="18"/>
      <c r="B708" s="58"/>
    </row>
    <row r="709" spans="1:2" ht="20.25" customHeight="1">
      <c r="A709" s="18"/>
      <c r="B709" s="58"/>
    </row>
    <row r="710" spans="1:2" ht="20.25" customHeight="1">
      <c r="A710" s="18"/>
      <c r="B710" s="58"/>
    </row>
    <row r="711" spans="1:2" ht="20.25" customHeight="1">
      <c r="A711" s="18"/>
      <c r="B711" s="58"/>
    </row>
    <row r="712" spans="1:2" ht="20.25" customHeight="1">
      <c r="A712" s="18"/>
      <c r="B712" s="58"/>
    </row>
    <row r="713" spans="1:2" ht="20.25" customHeight="1">
      <c r="A713" s="18"/>
      <c r="B713" s="58"/>
    </row>
    <row r="714" spans="1:2" ht="20.25" customHeight="1">
      <c r="A714" s="18"/>
      <c r="B714" s="58"/>
    </row>
    <row r="715" spans="1:2" ht="20.25" customHeight="1">
      <c r="A715" s="18"/>
      <c r="B715" s="58"/>
    </row>
    <row r="716" spans="1:2" ht="20.25" customHeight="1">
      <c r="A716" s="18"/>
      <c r="B716" s="58"/>
    </row>
    <row r="717" spans="1:2" ht="20.25" customHeight="1">
      <c r="A717" s="18"/>
      <c r="B717" s="58"/>
    </row>
    <row r="718" spans="1:2" ht="20.25" customHeight="1">
      <c r="A718" s="18"/>
      <c r="B718" s="58"/>
    </row>
    <row r="719" spans="1:2" ht="20.25" customHeight="1">
      <c r="A719" s="18"/>
      <c r="B719" s="58"/>
    </row>
    <row r="720" spans="1:2" ht="20.25" customHeight="1">
      <c r="A720" s="18"/>
      <c r="B720" s="58"/>
    </row>
    <row r="721" spans="1:2" ht="20.25" customHeight="1">
      <c r="A721" s="18"/>
      <c r="B721" s="58"/>
    </row>
    <row r="722" spans="1:2" ht="20.25" customHeight="1">
      <c r="A722" s="18"/>
      <c r="B722" s="58"/>
    </row>
    <row r="723" spans="1:2" ht="20.25" customHeight="1">
      <c r="A723" s="18"/>
      <c r="B723" s="58"/>
    </row>
    <row r="724" spans="1:2" ht="20.25" customHeight="1">
      <c r="A724" s="18"/>
      <c r="B724" s="58"/>
    </row>
    <row r="725" spans="1:2" ht="20.25" customHeight="1">
      <c r="A725" s="18"/>
      <c r="B725" s="58"/>
    </row>
    <row r="726" spans="1:2" ht="20.25" customHeight="1">
      <c r="A726" s="18"/>
      <c r="B726" s="58"/>
    </row>
    <row r="727" spans="1:2" ht="20.25" customHeight="1">
      <c r="A727" s="18"/>
      <c r="B727" s="58"/>
    </row>
    <row r="728" spans="1:2" ht="20.25" customHeight="1">
      <c r="A728" s="18"/>
      <c r="B728" s="58"/>
    </row>
    <row r="729" spans="1:2" ht="20.25" customHeight="1">
      <c r="A729" s="18"/>
      <c r="B729" s="58"/>
    </row>
    <row r="730" spans="1:2" ht="20.25" customHeight="1">
      <c r="A730" s="18"/>
      <c r="B730" s="58"/>
    </row>
    <row r="731" spans="1:2" ht="20.25" customHeight="1">
      <c r="A731" s="18"/>
      <c r="B731" s="58"/>
    </row>
    <row r="732" spans="1:2" ht="20.25" customHeight="1">
      <c r="A732" s="18"/>
      <c r="B732" s="58"/>
    </row>
    <row r="733" spans="1:2" ht="20.25" customHeight="1">
      <c r="A733" s="18"/>
      <c r="B733" s="58"/>
    </row>
    <row r="734" spans="1:2" ht="20.25" customHeight="1">
      <c r="A734" s="18"/>
      <c r="B734" s="58"/>
    </row>
    <row r="735" spans="1:2" ht="20.25" customHeight="1">
      <c r="A735" s="18"/>
      <c r="B735" s="58"/>
    </row>
    <row r="736" spans="1:2" ht="20.25" customHeight="1">
      <c r="A736" s="18"/>
      <c r="B736" s="58"/>
    </row>
    <row r="737" spans="1:2" ht="20.25" customHeight="1">
      <c r="A737" s="18"/>
      <c r="B737" s="58"/>
    </row>
    <row r="738" spans="1:2" ht="20.25" customHeight="1">
      <c r="A738" s="18"/>
      <c r="B738" s="58"/>
    </row>
    <row r="739" spans="1:2" ht="20.25" customHeight="1">
      <c r="A739" s="18"/>
      <c r="B739" s="58"/>
    </row>
    <row r="740" spans="1:2" ht="20.25" customHeight="1">
      <c r="A740" s="18"/>
      <c r="B740" s="58"/>
    </row>
    <row r="741" spans="1:2" ht="20.25" customHeight="1">
      <c r="A741" s="18"/>
      <c r="B741" s="58"/>
    </row>
    <row r="742" spans="1:2" ht="20.25" customHeight="1">
      <c r="A742" s="18"/>
      <c r="B742" s="58"/>
    </row>
    <row r="743" spans="1:2" ht="20.25" customHeight="1">
      <c r="A743" s="18"/>
      <c r="B743" s="58"/>
    </row>
    <row r="744" spans="1:2" ht="20.25" customHeight="1">
      <c r="A744" s="18"/>
      <c r="B744" s="58"/>
    </row>
    <row r="745" spans="1:2" ht="20.25" customHeight="1">
      <c r="A745" s="18"/>
      <c r="B745" s="58"/>
    </row>
    <row r="746" spans="1:2" ht="20.25" customHeight="1">
      <c r="A746" s="18"/>
      <c r="B746" s="58"/>
    </row>
    <row r="747" spans="1:2" ht="20.25" customHeight="1">
      <c r="A747" s="18"/>
      <c r="B747" s="58"/>
    </row>
    <row r="748" spans="1:2" ht="20.25" customHeight="1">
      <c r="A748" s="18"/>
      <c r="B748" s="58"/>
    </row>
    <row r="749" spans="1:2" ht="20.25" customHeight="1">
      <c r="A749" s="18"/>
      <c r="B749" s="58"/>
    </row>
    <row r="750" spans="1:2" ht="20.25" customHeight="1">
      <c r="A750" s="18"/>
      <c r="B750" s="58"/>
    </row>
    <row r="751" spans="1:2" ht="20.25" customHeight="1">
      <c r="A751" s="18"/>
      <c r="B751" s="58"/>
    </row>
    <row r="752" spans="1:2" ht="20.25" customHeight="1">
      <c r="A752" s="18"/>
      <c r="B752" s="58"/>
    </row>
    <row r="753" spans="1:2" ht="20.25" customHeight="1">
      <c r="A753" s="18"/>
      <c r="B753" s="58"/>
    </row>
    <row r="754" spans="1:2" ht="20.25" customHeight="1">
      <c r="A754" s="18"/>
      <c r="B754" s="58"/>
    </row>
    <row r="755" spans="1:2" ht="20.25" customHeight="1">
      <c r="A755" s="18"/>
      <c r="B755" s="58"/>
    </row>
    <row r="756" spans="1:2" ht="20.25" customHeight="1">
      <c r="A756" s="18"/>
    </row>
    <row r="757" spans="1:2" ht="20.25" customHeight="1">
      <c r="A757" s="18"/>
    </row>
    <row r="758" spans="1:2" ht="20.25" customHeight="1">
      <c r="A758" s="18"/>
    </row>
    <row r="759" spans="1:2" ht="20.25" customHeight="1">
      <c r="A759" s="18"/>
    </row>
    <row r="760" spans="1:2" ht="20.25" customHeight="1">
      <c r="A760" s="18"/>
    </row>
    <row r="761" spans="1:2" ht="20.25" customHeight="1">
      <c r="A761" s="18"/>
    </row>
    <row r="762" spans="1:2" ht="20.25" customHeight="1">
      <c r="A762" s="18"/>
    </row>
  </sheetData>
  <mergeCells count="2">
    <mergeCell ref="A1:Y1"/>
    <mergeCell ref="B2:Y2"/>
  </mergeCells>
  <conditionalFormatting sqref="G8:H8 C8:D8">
    <cfRule type="expression" dxfId="957" priority="742">
      <formula>($X8="Y")</formula>
    </cfRule>
  </conditionalFormatting>
  <conditionalFormatting sqref="W543:W552 W524:W539 W436 W442:W511 W349:W362 W337:W339 W326:W335 G301:G310 C297:C310 F301:F332 F297:H300 W274:W275 E275:F275 C230:C233 G230:G233 F230:F296 E230:E332 G197 G193:G194 H180:H181 G174:G191 G172 G160:G165 E156:F157 E160:F160 C150:C157 G150:G157 C160:C167 C171:C197 C6:C9 C111 G111:H111 C114:C120 G114:G120 W108 G83:H83 G66:H66 C58 E58:G58 C52 G52:H52 G29:G50 C25:C50 C22 C13:C20 G13:G27 H10:H50 C4 G4:H4 G6:H9">
    <cfRule type="containsText" dxfId="956" priority="734" operator="containsText" text="APPROVED ">
      <formula>NOT(ISERROR(SEARCH("APPROVED ",C4)))</formula>
    </cfRule>
    <cfRule type="containsText" dxfId="955" priority="735" operator="containsText" text="APPROVAL PENDING">
      <formula>NOT(ISERROR(SEARCH("APPROVAL PENDING",C4)))</formula>
    </cfRule>
  </conditionalFormatting>
  <conditionalFormatting sqref="H221 H223">
    <cfRule type="expression" dxfId="954" priority="730">
      <formula xml:space="preserve"> SEARCH("REFUND",#REF!)&gt;0</formula>
    </cfRule>
  </conditionalFormatting>
  <conditionalFormatting sqref="G234 C234 C197 G197 C181 C183 G185 C185 G152 G52:H52 C50 G50:H50 C52">
    <cfRule type="expression" dxfId="953" priority="721">
      <formula xml:space="preserve"> SEARCH("REFUND",#REF!)&gt;0</formula>
    </cfRule>
  </conditionalFormatting>
  <conditionalFormatting sqref="H259">
    <cfRule type="expression" dxfId="952" priority="720">
      <formula>SEARCH("REFUND", $Z91)&gt;0</formula>
    </cfRule>
  </conditionalFormatting>
  <conditionalFormatting sqref="C110 G109:H110">
    <cfRule type="expression" dxfId="951" priority="714">
      <formula>SEARCH("REFUND", $Z2)&gt;0</formula>
    </cfRule>
  </conditionalFormatting>
  <conditionalFormatting sqref="C161:D165 G152:H152 G114 C114 C92 G92:H92 C78 H78 C64 G64:H64 C54 H54">
    <cfRule type="expression" dxfId="950" priority="708">
      <formula xml:space="preserve"> SEARCH("REFUND",#REF!)&gt;0</formula>
    </cfRule>
  </conditionalFormatting>
  <conditionalFormatting sqref="C121:C122 G121:H122 G53:H53 C53">
    <cfRule type="expression" dxfId="949" priority="707">
      <formula xml:space="preserve"> SEARCH("REFUND",#REF!)&gt;0</formula>
    </cfRule>
  </conditionalFormatting>
  <conditionalFormatting sqref="G134:H137">
    <cfRule type="expression" dxfId="948" priority="695">
      <formula>SEARCH("REFUND", $Z1)&gt;0</formula>
    </cfRule>
  </conditionalFormatting>
  <conditionalFormatting sqref="H227">
    <cfRule type="expression" dxfId="947" priority="692">
      <formula>SEARCH("REFUND", $Z92)&gt;0</formula>
    </cfRule>
  </conditionalFormatting>
  <conditionalFormatting sqref="H119">
    <cfRule type="expression" dxfId="946" priority="690">
      <formula xml:space="preserve"> SEARCH("REFUND",#REF!)&gt;0</formula>
    </cfRule>
  </conditionalFormatting>
  <conditionalFormatting sqref="E230:G230 E237:F237">
    <cfRule type="expression" dxfId="945" priority="656">
      <formula>SEARCH("REFUND", $Y39)&gt;0</formula>
    </cfRule>
  </conditionalFormatting>
  <conditionalFormatting sqref="C309:C310">
    <cfRule type="expression" dxfId="944" priority="651">
      <formula>SEARCH("REFUND", $Y122)&gt;0</formula>
    </cfRule>
  </conditionalFormatting>
  <conditionalFormatting sqref="H296">
    <cfRule type="expression" dxfId="943" priority="643">
      <formula>SEARCH("REFUND", $Z130)&gt;0</formula>
    </cfRule>
  </conditionalFormatting>
  <conditionalFormatting sqref="E228:F229 E226:G227 C226:C227 E225:F225">
    <cfRule type="expression" dxfId="942" priority="627">
      <formula>SEARCH("REFUND", $Y129)&gt;0</formula>
    </cfRule>
  </conditionalFormatting>
  <conditionalFormatting sqref="C312 G312 G304 C304 C314 G314 H227:H228 G173 C173">
    <cfRule type="expression" dxfId="941" priority="624">
      <formula xml:space="preserve"> SEARCH("REFUND",#REF!)&gt;0</formula>
    </cfRule>
  </conditionalFormatting>
  <conditionalFormatting sqref="E273:F273">
    <cfRule type="expression" dxfId="940" priority="610">
      <formula>SEARCH("REFUND", $Y46)&gt;0</formula>
    </cfRule>
  </conditionalFormatting>
  <conditionalFormatting sqref="C203:G206 E208:G209 C208:C209">
    <cfRule type="expression" dxfId="939" priority="609">
      <formula>SEARCH("REFUND", $Y68)&gt;0</formula>
    </cfRule>
  </conditionalFormatting>
  <conditionalFormatting sqref="C200:C201 G200:H200">
    <cfRule type="expression" dxfId="938" priority="605">
      <formula>SEARCH("REFUND", $Y125)&gt;0</formula>
    </cfRule>
  </conditionalFormatting>
  <conditionalFormatting sqref="W367 G232 C232">
    <cfRule type="expression" dxfId="937" priority="584">
      <formula xml:space="preserve"> SEARCH("REFUND",#REF!)&gt;0</formula>
    </cfRule>
  </conditionalFormatting>
  <conditionalFormatting sqref="C197">
    <cfRule type="expression" dxfId="936" priority="563">
      <formula>SEARCH("REFUND", $Y130)&gt;0</formula>
    </cfRule>
  </conditionalFormatting>
  <conditionalFormatting sqref="C197">
    <cfRule type="expression" dxfId="935" priority="557">
      <formula>SEARCH("REFUND", $Y130)&gt;0</formula>
    </cfRule>
  </conditionalFormatting>
  <conditionalFormatting sqref="G189 C189 C186 G186">
    <cfRule type="expression" dxfId="934" priority="549">
      <formula xml:space="preserve"> SEARCH("REFUND",#REF!)&gt;0</formula>
    </cfRule>
  </conditionalFormatting>
  <conditionalFormatting sqref="C235:C275 G235:G275 E308:F308">
    <cfRule type="expression" dxfId="933" priority="537">
      <formula xml:space="preserve"> SEARCH("REFUND",#REF!)&gt;0</formula>
    </cfRule>
  </conditionalFormatting>
  <conditionalFormatting sqref="G144:H146 C144:C147">
    <cfRule type="expression" dxfId="932" priority="530">
      <formula>SEARCH("REFUND", $Z1)&gt;0</formula>
    </cfRule>
  </conditionalFormatting>
  <conditionalFormatting sqref="H223 W329">
    <cfRule type="expression" dxfId="931" priority="527">
      <formula xml:space="preserve"> SEARCH("REFUND",#REF!)&gt;0</formula>
    </cfRule>
  </conditionalFormatting>
  <conditionalFormatting sqref="G229 C229">
    <cfRule type="expression" dxfId="930" priority="508">
      <formula xml:space="preserve"> SEARCH("REFUND",#REF!)&gt;0</formula>
    </cfRule>
  </conditionalFormatting>
  <conditionalFormatting sqref="E331:E332">
    <cfRule type="expression" dxfId="929" priority="487">
      <formula>SEARCH("REFUND", $X180)&gt;0</formula>
    </cfRule>
  </conditionalFormatting>
  <conditionalFormatting sqref="H225 H222 G153:G157 D160:H160 C110 G110:H110 K110 G58 C49 G49:H49 G185 C185 W342 C187 G187">
    <cfRule type="expression" dxfId="928" priority="848">
      <formula xml:space="preserve"> SEARCH("REFUND",#REF!)&gt;0</formula>
    </cfRule>
  </conditionalFormatting>
  <conditionalFormatting sqref="E208:F209 D207:F207">
    <cfRule type="expression" dxfId="927" priority="957">
      <formula>SEARCH("REFUND", $Y73)&gt;0</formula>
    </cfRule>
  </conditionalFormatting>
  <conditionalFormatting sqref="E225:F227 E222:G222 C222 C215:C220 G215:G220 E219:F220">
    <cfRule type="expression" dxfId="926" priority="987">
      <formula>SEARCH("REFUND", $Y121)&gt;0</formula>
    </cfRule>
  </conditionalFormatting>
  <conditionalFormatting sqref="F318">
    <cfRule type="expression" dxfId="925" priority="1015">
      <formula>SEARCH("REFUND", $Y65)&gt;0</formula>
    </cfRule>
  </conditionalFormatting>
  <conditionalFormatting sqref="G313:G314 C313:C314 E155:H155">
    <cfRule type="expression" dxfId="924" priority="1547">
      <formula xml:space="preserve"> SEARCH("REFUND",#REF!)&gt;0</formula>
    </cfRule>
  </conditionalFormatting>
  <conditionalFormatting sqref="E222:H222">
    <cfRule type="expression" dxfId="923" priority="412">
      <formula>SEARCH("REFUND", $X130)&gt;0</formula>
    </cfRule>
  </conditionalFormatting>
  <conditionalFormatting sqref="E216:H216 H224 H226">
    <cfRule type="expression" dxfId="922" priority="411">
      <formula xml:space="preserve"> SEARCH("REFUND",#REF!)&gt;0</formula>
    </cfRule>
  </conditionalFormatting>
  <conditionalFormatting sqref="E220:H222">
    <cfRule type="expression" dxfId="921" priority="409">
      <formula>SEARCH("REFUND", $X130)&gt;0</formula>
    </cfRule>
  </conditionalFormatting>
  <conditionalFormatting sqref="E221:G221 C221">
    <cfRule type="expression" dxfId="920" priority="408">
      <formula xml:space="preserve"> SEARCH("REFUND",#REF!)&gt;0</formula>
    </cfRule>
  </conditionalFormatting>
  <conditionalFormatting sqref="G276">
    <cfRule type="expression" dxfId="919" priority="407">
      <formula>SEARCH("REFUND", $Y135)&gt;0</formula>
    </cfRule>
  </conditionalFormatting>
  <conditionalFormatting sqref="E215:H217 E219:H221">
    <cfRule type="expression" dxfId="918" priority="404">
      <formula>SEARCH("REFUND", $X124)&gt;0</formula>
    </cfRule>
  </conditionalFormatting>
  <conditionalFormatting sqref="E225:H225">
    <cfRule type="expression" dxfId="917" priority="386">
      <formula xml:space="preserve"> SEARCH("REFUND",#REF!)&gt;0</formula>
    </cfRule>
  </conditionalFormatting>
  <conditionalFormatting sqref="H311:H312 H306:H309 H314:H315">
    <cfRule type="expression" dxfId="916" priority="381">
      <formula>SEARCH("REFUND", $Z136)&gt;0</formula>
    </cfRule>
  </conditionalFormatting>
  <conditionalFormatting sqref="G213 C213">
    <cfRule type="expression" dxfId="915" priority="378">
      <formula>SEARCH("REFUND", $Y131)&gt;0</formula>
    </cfRule>
  </conditionalFormatting>
  <conditionalFormatting sqref="E225:H229">
    <cfRule type="expression" dxfId="914" priority="375">
      <formula>SEARCH("REFUND", $X132)&gt;0</formula>
    </cfRule>
  </conditionalFormatting>
  <conditionalFormatting sqref="E229:H229">
    <cfRule type="expression" dxfId="913" priority="370">
      <formula>SEARCH("REFUND", $X130)&gt;0</formula>
    </cfRule>
  </conditionalFormatting>
  <conditionalFormatting sqref="E325:H325">
    <cfRule type="expression" dxfId="912" priority="365">
      <formula>SEARCH("REFUND", $X161)&gt;0</formula>
    </cfRule>
  </conditionalFormatting>
  <conditionalFormatting sqref="D204:H206">
    <cfRule type="expression" dxfId="911" priority="364">
      <formula>SEARCH("REFUND", $X97)&gt;0</formula>
    </cfRule>
  </conditionalFormatting>
  <conditionalFormatting sqref="E225:H227">
    <cfRule type="expression" dxfId="910" priority="363">
      <formula>SEARCH("REFUND", $X134)&gt;0</formula>
    </cfRule>
  </conditionalFormatting>
  <conditionalFormatting sqref="C207:G207">
    <cfRule type="expression" dxfId="909" priority="360">
      <formula>SEARCH("REFUND", $Y71)&gt;0</formula>
    </cfRule>
  </conditionalFormatting>
  <conditionalFormatting sqref="E222:F222">
    <cfRule type="expression" dxfId="908" priority="337">
      <formula>SEARCH("REFUND", $Y126)&gt;0</formula>
    </cfRule>
  </conditionalFormatting>
  <conditionalFormatting sqref="E229:F229 G227 C227 C225">
    <cfRule type="expression" dxfId="907" priority="335">
      <formula>SEARCH("REFUND", $Y126)&gt;0</formula>
    </cfRule>
  </conditionalFormatting>
  <conditionalFormatting sqref="C320:D321 G318:G321 C318:C319">
    <cfRule type="expression" dxfId="906" priority="328">
      <formula>SEARCH("REFUND", $Y114)&gt;0</formula>
    </cfRule>
  </conditionalFormatting>
  <conditionalFormatting sqref="G202:H202 C202">
    <cfRule type="expression" dxfId="905" priority="325">
      <formula xml:space="preserve"> SEARCH("REFUND",#REF!)&gt;0</formula>
    </cfRule>
  </conditionalFormatting>
  <conditionalFormatting sqref="E223:F223">
    <cfRule type="expression" dxfId="904" priority="320">
      <formula xml:space="preserve"> SEARCH("REFUND",#REF!)&gt;0</formula>
    </cfRule>
  </conditionalFormatting>
  <conditionalFormatting sqref="G223 E220:F221">
    <cfRule type="expression" dxfId="903" priority="318">
      <formula>SEARCH("REFUND", $Y125)&gt;0</formula>
    </cfRule>
  </conditionalFormatting>
  <conditionalFormatting sqref="E223:H223">
    <cfRule type="expression" dxfId="902" priority="317">
      <formula>SEARCH("REFUND", $X132)&gt;0</formula>
    </cfRule>
  </conditionalFormatting>
  <conditionalFormatting sqref="E223:F223">
    <cfRule type="expression" dxfId="901" priority="316">
      <formula>SEARCH("REFUND", $Y128)&gt;0</formula>
    </cfRule>
  </conditionalFormatting>
  <conditionalFormatting sqref="E223:F223">
    <cfRule type="expression" dxfId="900" priority="315">
      <formula xml:space="preserve"> SEARCH("REFUND",#REF!)&gt;0</formula>
    </cfRule>
  </conditionalFormatting>
  <conditionalFormatting sqref="E223:H223">
    <cfRule type="expression" dxfId="899" priority="313">
      <formula>SEARCH("REFUND", $X130)&gt;0</formula>
    </cfRule>
  </conditionalFormatting>
  <conditionalFormatting sqref="C223">
    <cfRule type="expression" dxfId="898" priority="312">
      <formula>SEARCH("REFUND", $Y128)&gt;0</formula>
    </cfRule>
  </conditionalFormatting>
  <conditionalFormatting sqref="H224">
    <cfRule type="expression" dxfId="897" priority="308">
      <formula>SEARCH("REFUND", $X133)&gt;0</formula>
    </cfRule>
  </conditionalFormatting>
  <conditionalFormatting sqref="H224">
    <cfRule type="expression" dxfId="896" priority="306">
      <formula>SEARCH("REFUND", $X131)&gt;0</formula>
    </cfRule>
  </conditionalFormatting>
  <conditionalFormatting sqref="E228:G229 C228:C229 E224:F224 E226:F227">
    <cfRule type="expression" dxfId="895" priority="304">
      <formula>SEARCH("REFUND", $Y126)&gt;0</formula>
    </cfRule>
  </conditionalFormatting>
  <conditionalFormatting sqref="E224:F224">
    <cfRule type="expression" dxfId="894" priority="303">
      <formula>SEARCH("REFUND", $Y128)&gt;0</formula>
    </cfRule>
  </conditionalFormatting>
  <conditionalFormatting sqref="G224">
    <cfRule type="expression" dxfId="893" priority="302">
      <formula>SEARCH("REFUND", $Y129)&gt;0</formula>
    </cfRule>
  </conditionalFormatting>
  <conditionalFormatting sqref="E224:G224">
    <cfRule type="expression" dxfId="892" priority="301">
      <formula>SEARCH("REFUND", $X133)&gt;0</formula>
    </cfRule>
  </conditionalFormatting>
  <conditionalFormatting sqref="E224:F224">
    <cfRule type="expression" dxfId="891" priority="300">
      <formula>SEARCH("REFUND", $Y129)&gt;0</formula>
    </cfRule>
  </conditionalFormatting>
  <conditionalFormatting sqref="E224:F224">
    <cfRule type="expression" dxfId="890" priority="299">
      <formula>SEARCH("REFUND", $Y130)&gt;0</formula>
    </cfRule>
  </conditionalFormatting>
  <conditionalFormatting sqref="E224:G224">
    <cfRule type="expression" dxfId="889" priority="298">
      <formula>SEARCH("REFUND", $X131)&gt;0</formula>
    </cfRule>
  </conditionalFormatting>
  <conditionalFormatting sqref="C224">
    <cfRule type="expression" dxfId="888" priority="297">
      <formula>SEARCH("REFUND", $Y129)&gt;0</formula>
    </cfRule>
  </conditionalFormatting>
  <conditionalFormatting sqref="J198 C233">
    <cfRule type="expression" dxfId="887" priority="293">
      <formula>SEARCH("REFUND", $Y125)&gt;0</formula>
    </cfRule>
  </conditionalFormatting>
  <conditionalFormatting sqref="C183 G183">
    <cfRule type="expression" dxfId="886" priority="2487">
      <formula>SEARCH("REFUND", $Y5)&gt;0</formula>
    </cfRule>
  </conditionalFormatting>
  <conditionalFormatting sqref="C276">
    <cfRule type="expression" dxfId="885" priority="3053">
      <formula>SEARCH("REFUND", $Y135)&gt;0</formula>
    </cfRule>
  </conditionalFormatting>
  <conditionalFormatting sqref="G233">
    <cfRule type="expression" dxfId="884" priority="3103">
      <formula>SEARCH("REFUND", $Y160)&gt;0</formula>
    </cfRule>
  </conditionalFormatting>
  <conditionalFormatting sqref="G186 C186">
    <cfRule type="expression" dxfId="883" priority="3137">
      <formula xml:space="preserve"> SEARCH("REFUND",#REF!)&gt;0</formula>
    </cfRule>
  </conditionalFormatting>
  <conditionalFormatting sqref="G182">
    <cfRule type="expression" dxfId="882" priority="273">
      <formula>SEARCH("REFUND", $Y122)&gt;0</formula>
    </cfRule>
  </conditionalFormatting>
  <conditionalFormatting sqref="C182">
    <cfRule type="expression" dxfId="881" priority="272">
      <formula>SEARCH("REFUND", $Y122)&gt;0</formula>
    </cfRule>
  </conditionalFormatting>
  <conditionalFormatting sqref="C188 C186 G186">
    <cfRule type="expression" dxfId="880" priority="267">
      <formula>SEARCH("REFUND", $Y2)&gt;0</formula>
    </cfRule>
  </conditionalFormatting>
  <conditionalFormatting sqref="G115:G118 C115:C118">
    <cfRule type="expression" dxfId="879" priority="3282">
      <formula>SEARCH("REFUND", $Y1)&gt;0</formula>
    </cfRule>
  </conditionalFormatting>
  <conditionalFormatting sqref="G189 C189">
    <cfRule type="expression" dxfId="878" priority="3381">
      <formula xml:space="preserve"> SEARCH("REFUND",#REF!)&gt;0</formula>
    </cfRule>
  </conditionalFormatting>
  <conditionalFormatting sqref="E225:H229">
    <cfRule type="expression" dxfId="877" priority="3540">
      <formula>SEARCH("REFUND", $X130)&gt;0</formula>
    </cfRule>
  </conditionalFormatting>
  <conditionalFormatting sqref="E228:H229">
    <cfRule type="expression" dxfId="876" priority="3617">
      <formula>SEARCH("REFUND", $X131)&gt;0</formula>
    </cfRule>
  </conditionalFormatting>
  <conditionalFormatting sqref="H208:H209 H204:H206">
    <cfRule type="expression" dxfId="875" priority="3644">
      <formula>SEARCH("REFUND", $Z88)&gt;0</formula>
    </cfRule>
  </conditionalFormatting>
  <conditionalFormatting sqref="H301:H303">
    <cfRule type="expression" dxfId="874" priority="3673">
      <formula>SEARCH("REFUND", $Z131)&gt;0</formula>
    </cfRule>
  </conditionalFormatting>
  <conditionalFormatting sqref="C184">
    <cfRule type="expression" dxfId="873" priority="3685">
      <formula>SEARCH("REFUND", $Y50)&gt;0</formula>
    </cfRule>
  </conditionalFormatting>
  <conditionalFormatting sqref="C165">
    <cfRule type="expression" dxfId="872" priority="3724">
      <formula>SEARCH("REFUND", $Y8)&gt;0</formula>
    </cfRule>
  </conditionalFormatting>
  <conditionalFormatting sqref="F331:H332">
    <cfRule type="expression" dxfId="871" priority="3735">
      <formula>SEARCH("REFUND", $X180)&gt;0</formula>
    </cfRule>
  </conditionalFormatting>
  <conditionalFormatting sqref="E181:H181">
    <cfRule type="expression" dxfId="870" priority="5114">
      <formula>SEARCH("REFUND", $X6)&gt;0</formula>
    </cfRule>
  </conditionalFormatting>
  <conditionalFormatting sqref="C289">
    <cfRule type="expression" dxfId="869" priority="5124">
      <formula>SEARCH("REFUND", $Y140)&gt;0</formula>
    </cfRule>
  </conditionalFormatting>
  <conditionalFormatting sqref="E241:F241">
    <cfRule type="expression" dxfId="868" priority="5172">
      <formula>SEARCH("REFUND", $Y46)&gt;0</formula>
    </cfRule>
  </conditionalFormatting>
  <conditionalFormatting sqref="W544 G326:G328 C326:D328 H313 E310:F310 E312:F312 H275:H289 H226 C214 G214 G183 C183 G180:G181 C180:C181 C66 G62:H62 C62 G66:H66">
    <cfRule type="expression" dxfId="867" priority="5518">
      <formula xml:space="preserve"> SEARCH("REFUND",#REF!)&gt;0</formula>
    </cfRule>
  </conditionalFormatting>
  <conditionalFormatting sqref="D204:H204 G111:H111 C111">
    <cfRule type="expression" dxfId="866" priority="5629">
      <formula xml:space="preserve"> SEARCH("REFUND",#REF!)&gt;0</formula>
    </cfRule>
  </conditionalFormatting>
  <conditionalFormatting sqref="H167">
    <cfRule type="expression" dxfId="865" priority="5744">
      <formula>SEARCH("REFUND", $Y4)&gt;0</formula>
    </cfRule>
  </conditionalFormatting>
  <conditionalFormatting sqref="H320 C189 G189 G133 C166 E293:F293">
    <cfRule type="expression" dxfId="864" priority="5746">
      <formula xml:space="preserve"> SEARCH("REFUND",#REF!)&gt;0</formula>
    </cfRule>
  </conditionalFormatting>
  <conditionalFormatting sqref="W326 G80:H80 C80">
    <cfRule type="expression" dxfId="863" priority="5761">
      <formula xml:space="preserve"> SEARCH("REFUND",#REF!)&gt;0</formula>
    </cfRule>
  </conditionalFormatting>
  <conditionalFormatting sqref="C189 G189">
    <cfRule type="expression" dxfId="862" priority="5878">
      <formula xml:space="preserve"> SEARCH("REFUND",#REF!)&gt;0</formula>
    </cfRule>
  </conditionalFormatting>
  <conditionalFormatting sqref="C112">
    <cfRule type="expression" dxfId="861" priority="5889">
      <formula xml:space="preserve"> SEARCH("REFUND",#REF!)&gt;0</formula>
    </cfRule>
  </conditionalFormatting>
  <conditionalFormatting sqref="W363 W340 W329 C308 G308 H202 H198 G132:H132 C132 G109 H46 E201:F201 J201 E329:F329">
    <cfRule type="expression" dxfId="860" priority="5921">
      <formula xml:space="preserve"> SEARCH("REFUND",#REF!)&gt;0</formula>
    </cfRule>
  </conditionalFormatting>
  <conditionalFormatting sqref="W364 W341 W330 E307:F307 E110:F110 C49 G49:H49">
    <cfRule type="expression" dxfId="859" priority="5923">
      <formula xml:space="preserve"> SEARCH("REFUND",#REF!)&gt;0</formula>
    </cfRule>
  </conditionalFormatting>
  <conditionalFormatting sqref="W366:W369 W342:W346 W332:W336 C133 E133:H133 G58:H58 C58 G52:H52 G50:H50 G40:H40 G37:H37 G20:H20 G7:H7">
    <cfRule type="expression" dxfId="858" priority="5928">
      <formula xml:space="preserve"> SEARCH("REFUND",#REF!)&gt;0</formula>
    </cfRule>
  </conditionalFormatting>
  <conditionalFormatting sqref="C152:C153 E153:H154">
    <cfRule type="expression" dxfId="857" priority="5958">
      <formula>SEARCH("REFUND", $X2)&gt;0</formula>
    </cfRule>
  </conditionalFormatting>
  <conditionalFormatting sqref="C280">
    <cfRule type="expression" dxfId="856" priority="6058">
      <formula>SEARCH("REFUND", $Y139)&gt;0</formula>
    </cfRule>
  </conditionalFormatting>
  <conditionalFormatting sqref="C197 C191 G191 H184 C185 G188 C188">
    <cfRule type="expression" dxfId="855" priority="6250">
      <formula>SEARCH("REFUND", $Y2)&gt;0</formula>
    </cfRule>
  </conditionalFormatting>
  <conditionalFormatting sqref="W448 W366 G182 C182 H211:H212 H222 C174:C179 G174:G179 G110 B92 G61:H61 C61">
    <cfRule type="expression" dxfId="854" priority="6309">
      <formula xml:space="preserve"> SEARCH("REFUND",#REF!)&gt;0</formula>
    </cfRule>
  </conditionalFormatting>
  <conditionalFormatting sqref="H218 H224 G51:H51 C51 C23 G23:H23">
    <cfRule type="expression" dxfId="853" priority="6321">
      <formula xml:space="preserve"> SEARCH("REFUND",#REF!)&gt;0</formula>
    </cfRule>
  </conditionalFormatting>
  <conditionalFormatting sqref="G174:G179 C174:C179 G172 C172 C49 G49:H49">
    <cfRule type="expression" dxfId="852" priority="6344">
      <formula xml:space="preserve"> SEARCH("REFUND",#REF!)&gt;0</formula>
    </cfRule>
  </conditionalFormatting>
  <conditionalFormatting sqref="G174:G179 C174:C179 D58:H58">
    <cfRule type="expression" dxfId="851" priority="6352">
      <formula xml:space="preserve"> SEARCH("REFUND",#REF!)&gt;0</formula>
    </cfRule>
  </conditionalFormatting>
  <conditionalFormatting sqref="C171:C172">
    <cfRule type="expression" dxfId="850" priority="6630">
      <formula>SEARCH("REFUND", $Y8)&gt;0</formula>
    </cfRule>
  </conditionalFormatting>
  <conditionalFormatting sqref="G182">
    <cfRule type="expression" dxfId="849" priority="6699">
      <formula>SEARCH("REFUND", $Y49)&gt;0</formula>
    </cfRule>
  </conditionalFormatting>
  <conditionalFormatting sqref="C8 C6">
    <cfRule type="expression" dxfId="848" priority="6758">
      <formula>(#REF!="Y")</formula>
    </cfRule>
  </conditionalFormatting>
  <conditionalFormatting sqref="G156:H157">
    <cfRule type="expression" dxfId="847" priority="6878">
      <formula>SEARCH("REFUND", $Y1)&gt;0</formula>
    </cfRule>
  </conditionalFormatting>
  <conditionalFormatting sqref="W525 W503 W463 W437 W347:W348 W394:W435 W334:W339 H327 H331:H332 C325:D325 G325 E321:F322 E326:H326 W370:W390 C188 G188 W365 E304:F304 G180:H180 C180 E234:F234 H228:H229 G185 C185 C160">
    <cfRule type="expression" dxfId="846" priority="6895">
      <formula xml:space="preserve"> SEARCH("REFUND",#REF!)&gt;0</formula>
    </cfRule>
  </conditionalFormatting>
  <conditionalFormatting sqref="E226:H227">
    <cfRule type="expression" dxfId="845" priority="6976">
      <formula>SEARCH("REFUND", $X129)&gt;0</formula>
    </cfRule>
  </conditionalFormatting>
  <conditionalFormatting sqref="H316:H317 E226:F226 G210:H210 C210 E228:F228 J207 E207:F207 H221">
    <cfRule type="expression" dxfId="844" priority="7037">
      <formula xml:space="preserve"> SEARCH("REFUND",#REF!)&gt;0</formula>
    </cfRule>
  </conditionalFormatting>
  <conditionalFormatting sqref="W363 W365:W368">
    <cfRule type="expression" dxfId="843" priority="7326">
      <formula>SEARCH("REFUND", $X194)&gt;0</formula>
    </cfRule>
  </conditionalFormatting>
  <conditionalFormatting sqref="C207 G207:H207">
    <cfRule type="expression" dxfId="842" priority="9382">
      <formula xml:space="preserve"> SEARCH("REFUND",#REF!)&gt;0</formula>
    </cfRule>
  </conditionalFormatting>
  <conditionalFormatting sqref="E208:F209 J208:J209">
    <cfRule type="expression" dxfId="841" priority="9396">
      <formula>SEARCH("REFUND", $Y131)&gt;0</formula>
    </cfRule>
  </conditionalFormatting>
  <conditionalFormatting sqref="H254:H256 H292">
    <cfRule type="expression" dxfId="840" priority="239">
      <formula>SEARCH("REFUND", $Z91)&gt;0</formula>
    </cfRule>
  </conditionalFormatting>
  <conditionalFormatting sqref="H150:H152">
    <cfRule type="expression" dxfId="839" priority="9679">
      <formula>SEARCH("REFUND", $AB1)&gt;0</formula>
    </cfRule>
  </conditionalFormatting>
  <conditionalFormatting sqref="G130:H131">
    <cfRule type="expression" dxfId="838" priority="9968">
      <formula>SEARCH("REFUND", $AC6)&gt;0</formula>
    </cfRule>
  </conditionalFormatting>
  <conditionalFormatting sqref="G123:H127 G47:H48">
    <cfRule type="expression" dxfId="837" priority="9976">
      <formula>SEARCH("REFUND", $AC1048501)&gt;0</formula>
    </cfRule>
  </conditionalFormatting>
  <conditionalFormatting sqref="H216 E252:F252">
    <cfRule type="expression" dxfId="836" priority="10692">
      <formula xml:space="preserve"> SEARCH("REFUND",#REF!)&gt;0</formula>
    </cfRule>
  </conditionalFormatting>
  <conditionalFormatting sqref="W362">
    <cfRule type="expression" dxfId="835" priority="10787">
      <formula>SEARCH("REFUND", $X193)&gt;0</formula>
    </cfRule>
  </conditionalFormatting>
  <conditionalFormatting sqref="H261">
    <cfRule type="expression" dxfId="834" priority="10803">
      <formula>SEARCH("REFUND", $Z91)&gt;0</formula>
    </cfRule>
  </conditionalFormatting>
  <conditionalFormatting sqref="D205:H206 E208:H209">
    <cfRule type="expression" dxfId="833" priority="10842">
      <formula>SEARCH("REFUND", $X75)&gt;0</formula>
    </cfRule>
  </conditionalFormatting>
  <conditionalFormatting sqref="E327:F327 E325:F325 C316">
    <cfRule type="expression" dxfId="832" priority="11730">
      <formula>SEARCH("REFUND", $Y113)&gt;0</formula>
    </cfRule>
  </conditionalFormatting>
  <conditionalFormatting sqref="G186 C186">
    <cfRule type="expression" dxfId="831" priority="11833">
      <formula xml:space="preserve"> SEARCH("REFUND",#REF!)&gt;0</formula>
    </cfRule>
  </conditionalFormatting>
  <conditionalFormatting sqref="C189 G189">
    <cfRule type="expression" dxfId="830" priority="12140">
      <formula>SEARCH("REFUND", $Y15)&gt;0</formula>
    </cfRule>
  </conditionalFormatting>
  <conditionalFormatting sqref="C194 G187:G188 H185:H186 C187:C188 H182">
    <cfRule type="expression" dxfId="829" priority="12144">
      <formula>SEARCH("REFUND", $Y1)&gt;0</formula>
    </cfRule>
  </conditionalFormatting>
  <conditionalFormatting sqref="G292 C292 C284">
    <cfRule type="expression" dxfId="828" priority="12330">
      <formula>SEARCH("REFUND", $Y139)&gt;0</formula>
    </cfRule>
  </conditionalFormatting>
  <conditionalFormatting sqref="H194 H248">
    <cfRule type="expression" dxfId="827" priority="12603">
      <formula>SEARCH("REFUND", $Z36)&gt;0</formula>
    </cfRule>
  </conditionalFormatting>
  <conditionalFormatting sqref="G231">
    <cfRule type="expression" dxfId="826" priority="12652">
      <formula>SEARCH("REFUND", $Y43)&gt;0</formula>
    </cfRule>
  </conditionalFormatting>
  <conditionalFormatting sqref="W379:W384">
    <cfRule type="expression" dxfId="825" priority="13185">
      <formula>SEARCH("REFUND", $X205)&gt;0</formula>
    </cfRule>
  </conditionalFormatting>
  <conditionalFormatting sqref="H258">
    <cfRule type="expression" dxfId="824" priority="14209">
      <formula>SEARCH("REFUND", $Z91)&gt;0</formula>
    </cfRule>
  </conditionalFormatting>
  <conditionalFormatting sqref="G184:G186 C184:C186">
    <cfRule type="expression" dxfId="823" priority="14317">
      <formula>SEARCH("REFUND", $Y13)&gt;0</formula>
    </cfRule>
  </conditionalFormatting>
  <conditionalFormatting sqref="G150">
    <cfRule type="expression" dxfId="822" priority="14416">
      <formula>SEARCH("REFUND", $X4)&gt;0</formula>
    </cfRule>
  </conditionalFormatting>
  <conditionalFormatting sqref="E153:H153 E155:H155 C155">
    <cfRule type="expression" dxfId="821" priority="14417">
      <formula>SEARCH("REFUND", $X4)&gt;0</formula>
    </cfRule>
  </conditionalFormatting>
  <conditionalFormatting sqref="E157:H157 G155 E156:F156">
    <cfRule type="expression" dxfId="820" priority="14418">
      <formula>SEARCH("REFUND", $X2)&gt;0</formula>
    </cfRule>
  </conditionalFormatting>
  <conditionalFormatting sqref="D156:H156">
    <cfRule type="expression" dxfId="819" priority="14419">
      <formula>SEARCH("REFUND", $X4)&gt;0</formula>
    </cfRule>
  </conditionalFormatting>
  <conditionalFormatting sqref="E180:H180">
    <cfRule type="expression" dxfId="818" priority="14420">
      <formula>SEARCH("REFUND", $X4)&gt;0</formula>
    </cfRule>
  </conditionalFormatting>
  <conditionalFormatting sqref="H115:H116">
    <cfRule type="expression" dxfId="817" priority="14422">
      <formula>SEARCH("REFUND", $Z3)&gt;0</formula>
    </cfRule>
  </conditionalFormatting>
  <conditionalFormatting sqref="W338 E311:F311 E233:F233 H219:H220 C185 H223">
    <cfRule type="expression" dxfId="816" priority="14423">
      <formula xml:space="preserve"> SEARCH("REFUND",#REF!)&gt;0</formula>
    </cfRule>
  </conditionalFormatting>
  <conditionalFormatting sqref="H166">
    <cfRule type="expression" dxfId="815" priority="14426">
      <formula>SEARCH("REFUND", $Y3)&gt;0</formula>
    </cfRule>
  </conditionalFormatting>
  <conditionalFormatting sqref="C154">
    <cfRule type="expression" dxfId="814" priority="14427">
      <formula>SEARCH("REFUND", $X4)&gt;0</formula>
    </cfRule>
  </conditionalFormatting>
  <conditionalFormatting sqref="H153">
    <cfRule type="expression" dxfId="813" priority="14430">
      <formula>SEARCH("REFUND", $AB4)&gt;0</formula>
    </cfRule>
  </conditionalFormatting>
  <conditionalFormatting sqref="C126:C127">
    <cfRule type="expression" dxfId="812" priority="14435">
      <formula>SEARCH("REFUND", $AC4)&gt;0</formula>
    </cfRule>
  </conditionalFormatting>
  <conditionalFormatting sqref="C158 G158:H158">
    <cfRule type="expression" dxfId="811" priority="14438">
      <formula>SEARCH("REFUND", $AC4)&gt;0</formula>
    </cfRule>
  </conditionalFormatting>
  <conditionalFormatting sqref="H206">
    <cfRule type="expression" dxfId="810" priority="14775">
      <formula>SEARCH("REFUND", $Z108)&gt;0</formula>
    </cfRule>
  </conditionalFormatting>
  <conditionalFormatting sqref="E154:H154">
    <cfRule type="expression" dxfId="809" priority="15125">
      <formula>SEARCH("REFUND", $X6)&gt;0</formula>
    </cfRule>
  </conditionalFormatting>
  <conditionalFormatting sqref="G151">
    <cfRule type="expression" dxfId="808" priority="15127">
      <formula>SEARCH("REFUND", $X6)&gt;0</formula>
    </cfRule>
  </conditionalFormatting>
  <conditionalFormatting sqref="G307 C307">
    <cfRule type="expression" dxfId="807" priority="15132">
      <formula xml:space="preserve"> SEARCH("REFUND",#REF!)&gt;0</formula>
    </cfRule>
  </conditionalFormatting>
  <conditionalFormatting sqref="C161:C162">
    <cfRule type="expression" dxfId="806" priority="15138">
      <formula>SEARCH("REFUND", $Y6)&gt;0</formula>
    </cfRule>
  </conditionalFormatting>
  <conditionalFormatting sqref="G186:G187 C184:C187">
    <cfRule type="expression" dxfId="805" priority="15144">
      <formula>SEARCH("REFUND", $Y14)&gt;0</formula>
    </cfRule>
  </conditionalFormatting>
  <conditionalFormatting sqref="H154:H155">
    <cfRule type="expression" dxfId="804" priority="15146">
      <formula>SEARCH("REFUND", $AB6)&gt;0</formula>
    </cfRule>
  </conditionalFormatting>
  <conditionalFormatting sqref="C130:C131">
    <cfRule type="expression" dxfId="803" priority="15156">
      <formula>SEARCH("REFUND", $AC6)&gt;0</formula>
    </cfRule>
  </conditionalFormatting>
  <conditionalFormatting sqref="C164">
    <cfRule type="expression" dxfId="802" priority="15525">
      <formula xml:space="preserve"> SEARCH("REFUND",#REF!)&gt;0</formula>
    </cfRule>
  </conditionalFormatting>
  <conditionalFormatting sqref="E327:H327">
    <cfRule type="expression" dxfId="801" priority="15615">
      <formula>SEARCH("REFUND", $X172)&gt;0</formula>
    </cfRule>
  </conditionalFormatting>
  <conditionalFormatting sqref="W550">
    <cfRule type="expression" dxfId="800" priority="15754">
      <formula xml:space="preserve"> SEARCH("REFUND",#REF!)&gt;0</formula>
    </cfRule>
  </conditionalFormatting>
  <conditionalFormatting sqref="H214 C192 G190 C190">
    <cfRule type="expression" dxfId="799" priority="15820">
      <formula xml:space="preserve"> SEARCH("REFUND",#REF!)&gt;0</formula>
    </cfRule>
  </conditionalFormatting>
  <conditionalFormatting sqref="G306 C306">
    <cfRule type="expression" dxfId="798" priority="16018">
      <formula>SEARCH("REFUND", $Y7)&gt;0</formula>
    </cfRule>
  </conditionalFormatting>
  <conditionalFormatting sqref="C163">
    <cfRule type="expression" dxfId="797" priority="16483">
      <formula>SEARCH("REFUND", $Y8)&gt;0</formula>
    </cfRule>
  </conditionalFormatting>
  <conditionalFormatting sqref="H156:H157">
    <cfRule type="expression" dxfId="796" priority="16489">
      <formula>SEARCH("REFUND", $AB8)&gt;0</formula>
    </cfRule>
  </conditionalFormatting>
  <conditionalFormatting sqref="C182">
    <cfRule type="expression" dxfId="795" priority="16491">
      <formula xml:space="preserve"> SEARCH("REFUND",#REF!)&gt;0</formula>
    </cfRule>
  </conditionalFormatting>
  <conditionalFormatting sqref="G108:H108 C108">
    <cfRule type="expression" dxfId="794" priority="16851">
      <formula>SEARCH("REFUND", $AC9)&gt;0</formula>
    </cfRule>
  </conditionalFormatting>
  <conditionalFormatting sqref="H120">
    <cfRule type="expression" dxfId="793" priority="17345">
      <formula xml:space="preserve"> SEARCH("REFUND",#REF!)&gt;0</formula>
    </cfRule>
  </conditionalFormatting>
  <conditionalFormatting sqref="C187:C188 C184">
    <cfRule type="expression" dxfId="792" priority="17821">
      <formula xml:space="preserve"> SEARCH("REFUND",#REF!)&gt;0</formula>
    </cfRule>
  </conditionalFormatting>
  <conditionalFormatting sqref="G197 C197 H181">
    <cfRule type="expression" dxfId="791" priority="17885">
      <formula xml:space="preserve"> SEARCH("REFUND",#REF!)&gt;0</formula>
    </cfRule>
  </conditionalFormatting>
  <conditionalFormatting sqref="E242:F242">
    <cfRule type="expression" dxfId="790" priority="18336">
      <formula>SEARCH("REFUND", $Y46)&gt;0</formula>
    </cfRule>
  </conditionalFormatting>
  <conditionalFormatting sqref="G188">
    <cfRule type="expression" dxfId="789" priority="18685">
      <formula>SEARCH("REFUND", $Y17)&gt;0</formula>
    </cfRule>
  </conditionalFormatting>
  <conditionalFormatting sqref="C188">
    <cfRule type="expression" dxfId="788" priority="18692">
      <formula>SEARCH("REFUND", $Y17)&gt;0</formula>
    </cfRule>
  </conditionalFormatting>
  <conditionalFormatting sqref="C186">
    <cfRule type="expression" dxfId="787" priority="18820">
      <formula>SEARCH("REFUND", $X22)&gt;0</formula>
    </cfRule>
  </conditionalFormatting>
  <conditionalFormatting sqref="H180">
    <cfRule type="expression" dxfId="786" priority="18822">
      <formula xml:space="preserve"> SEARCH("REFUND",#REF!)&gt;0</formula>
    </cfRule>
  </conditionalFormatting>
  <conditionalFormatting sqref="F301">
    <cfRule type="expression" dxfId="785" priority="19255">
      <formula>SEARCH("REFUND", $Y19)&gt;0</formula>
    </cfRule>
  </conditionalFormatting>
  <conditionalFormatting sqref="E302:F302">
    <cfRule type="expression" dxfId="784" priority="19331">
      <formula>SEARCH("REFUND", $Y21)&gt;0</formula>
    </cfRule>
  </conditionalFormatting>
  <conditionalFormatting sqref="H191 F183:G183">
    <cfRule type="expression" dxfId="783" priority="19333">
      <formula xml:space="preserve"> SEARCH("REFUND",#REF!)&gt;0</formula>
    </cfRule>
  </conditionalFormatting>
  <conditionalFormatting sqref="G305 C305">
    <cfRule type="expression" dxfId="782" priority="19702">
      <formula>SEARCH("REFUND", $Y20)&gt;0</formula>
    </cfRule>
  </conditionalFormatting>
  <conditionalFormatting sqref="H250">
    <cfRule type="expression" dxfId="781" priority="19741">
      <formula>SEARCH("REFUND", $Z90)&gt;0</formula>
    </cfRule>
  </conditionalFormatting>
  <conditionalFormatting sqref="F299">
    <cfRule type="expression" dxfId="780" priority="20235">
      <formula>SEARCH("REFUND", $Y21)&gt;0</formula>
    </cfRule>
  </conditionalFormatting>
  <conditionalFormatting sqref="W369:W373">
    <cfRule type="expression" dxfId="779" priority="20659">
      <formula>SEARCH("REFUND", $X201)&gt;0</formula>
    </cfRule>
  </conditionalFormatting>
  <conditionalFormatting sqref="C182">
    <cfRule type="expression" dxfId="778" priority="22608">
      <formula>SEARCH("REFUND", $Y49)&gt;0</formula>
    </cfRule>
  </conditionalFormatting>
  <conditionalFormatting sqref="H249">
    <cfRule type="expression" dxfId="777" priority="23215">
      <formula>SEARCH("REFUND", $Z90)&gt;0</formula>
    </cfRule>
  </conditionalFormatting>
  <conditionalFormatting sqref="E208:F209">
    <cfRule type="expression" dxfId="776" priority="23756">
      <formula>SEARCH("REFUND", $Y57)&gt;0</formula>
    </cfRule>
  </conditionalFormatting>
  <conditionalFormatting sqref="C150:C153">
    <cfRule type="expression" dxfId="775" priority="23766">
      <formula>SEARCH("REFUND", $Y1)&gt;0</formula>
    </cfRule>
  </conditionalFormatting>
  <conditionalFormatting sqref="G303 C303">
    <cfRule type="expression" dxfId="774" priority="23819">
      <formula>SEARCH("REFUND", $Y37)&gt;0</formula>
    </cfRule>
  </conditionalFormatting>
  <conditionalFormatting sqref="H210">
    <cfRule type="expression" dxfId="773" priority="23856">
      <formula>SEARCH("REFUND", $Z43)&gt;0</formula>
    </cfRule>
  </conditionalFormatting>
  <conditionalFormatting sqref="C182 G182">
    <cfRule type="expression" dxfId="772" priority="24199">
      <formula>SEARCH("REFUND", $Y50)&gt;0</formula>
    </cfRule>
  </conditionalFormatting>
  <conditionalFormatting sqref="C154:C155 C186 G296 C296 G288">
    <cfRule type="expression" dxfId="771" priority="24403">
      <formula>SEARCH("REFUND", $Y6)&gt;0</formula>
    </cfRule>
  </conditionalFormatting>
  <conditionalFormatting sqref="C301">
    <cfRule type="expression" dxfId="770" priority="24602">
      <formula>SEARCH("REFUND", $Y47)&gt;0</formula>
    </cfRule>
  </conditionalFormatting>
  <conditionalFormatting sqref="G301">
    <cfRule type="expression" dxfId="769" priority="24675">
      <formula>SEARCH("REFUND", $Y47)&gt;0</formula>
    </cfRule>
  </conditionalFormatting>
  <conditionalFormatting sqref="G298:H298 C298:C299">
    <cfRule type="expression" dxfId="768" priority="25010">
      <formula>SEARCH("REFUND", $Y49)&gt;0</formula>
    </cfRule>
  </conditionalFormatting>
  <conditionalFormatting sqref="C211:C212 G211:G212">
    <cfRule type="expression" dxfId="767" priority="25824">
      <formula>SEARCH("REFUND", $Y130)&gt;0</formula>
    </cfRule>
  </conditionalFormatting>
  <conditionalFormatting sqref="G147:H147 C144:C147">
    <cfRule type="expression" dxfId="766" priority="25835">
      <formula>SEARCH("REFUND", $AC1)&gt;0</formula>
    </cfRule>
  </conditionalFormatting>
  <conditionalFormatting sqref="C137">
    <cfRule type="expression" dxfId="765" priority="26462">
      <formula>SEARCH("REFUND", $Z4)&gt;0</formula>
    </cfRule>
  </conditionalFormatting>
  <conditionalFormatting sqref="H197">
    <cfRule type="expression" dxfId="764" priority="26487">
      <formula>SEARCH("REFUND", $Y6)&gt;0</formula>
    </cfRule>
  </conditionalFormatting>
  <conditionalFormatting sqref="H273">
    <cfRule type="expression" dxfId="763" priority="26994">
      <formula>SEARCH("REFUND", $Z89)&gt;0</formula>
    </cfRule>
  </conditionalFormatting>
  <conditionalFormatting sqref="H251">
    <cfRule type="expression" dxfId="762" priority="27002">
      <formula>SEARCH("REFUND", $Z90)&gt;0</formula>
    </cfRule>
  </conditionalFormatting>
  <conditionalFormatting sqref="H232">
    <cfRule type="expression" dxfId="761" priority="27467">
      <formula>SEARCH("REFUND", $Z54)&gt;0</formula>
    </cfRule>
  </conditionalFormatting>
  <conditionalFormatting sqref="E292:F292 E248:F248">
    <cfRule type="expression" dxfId="760" priority="27476">
      <formula xml:space="preserve"> SEARCH("REFUND",#REF!)&gt;0</formula>
    </cfRule>
  </conditionalFormatting>
  <conditionalFormatting sqref="H217 H213 C7 G7:H7">
    <cfRule type="expression" dxfId="759" priority="27800">
      <formula xml:space="preserve"> SEARCH("REFUND",#REF!)&gt;0</formula>
    </cfRule>
  </conditionalFormatting>
  <conditionalFormatting sqref="H274:H275">
    <cfRule type="expression" dxfId="758" priority="27827">
      <formula>SEARCH("REFUND", $Z89)&gt;0</formula>
    </cfRule>
  </conditionalFormatting>
  <conditionalFormatting sqref="H272">
    <cfRule type="expression" dxfId="757" priority="28067">
      <formula>SEARCH("REFUND", $Z89)&gt;0</formula>
    </cfRule>
  </conditionalFormatting>
  <conditionalFormatting sqref="G138:H141">
    <cfRule type="expression" dxfId="756" priority="28157">
      <formula>SEARCH("REFUND", $AC1)&gt;0</formula>
    </cfRule>
  </conditionalFormatting>
  <conditionalFormatting sqref="H224">
    <cfRule type="expression" dxfId="755" priority="28506">
      <formula>SEARCH("REFUND", $Z66)&gt;0</formula>
    </cfRule>
  </conditionalFormatting>
  <conditionalFormatting sqref="H246:H247">
    <cfRule type="expression" dxfId="754" priority="28633">
      <formula>SEARCH("REFUND", $Z89)&gt;0</formula>
    </cfRule>
  </conditionalFormatting>
  <conditionalFormatting sqref="H219 H242">
    <cfRule type="expression" dxfId="753" priority="28658">
      <formula>SEARCH("REFUND", $Z66)&gt;0</formula>
    </cfRule>
  </conditionalFormatting>
  <conditionalFormatting sqref="C167 H160:H163">
    <cfRule type="expression" dxfId="752" priority="28696">
      <formula>SEARCH("REFUND", $Y1)&gt;0</formula>
    </cfRule>
  </conditionalFormatting>
  <conditionalFormatting sqref="C189">
    <cfRule type="expression" dxfId="751" priority="28719">
      <formula>SEARCH("REFUND", $Y38)&gt;0</formula>
    </cfRule>
  </conditionalFormatting>
  <conditionalFormatting sqref="E323:F324 E326:F326">
    <cfRule type="expression" dxfId="750" priority="28724">
      <formula>SEARCH("REFUND", $Y122)&gt;0</formula>
    </cfRule>
  </conditionalFormatting>
  <conditionalFormatting sqref="C138:C140">
    <cfRule type="expression" dxfId="749" priority="28729">
      <formula>SEARCH("REFUND", $AC1)&gt;0</formula>
    </cfRule>
  </conditionalFormatting>
  <conditionalFormatting sqref="G184">
    <cfRule type="expression" dxfId="748" priority="28854">
      <formula>SEARCH("REFUND", $Y50)&gt;0</formula>
    </cfRule>
  </conditionalFormatting>
  <conditionalFormatting sqref="H227">
    <cfRule type="expression" dxfId="747" priority="28953">
      <formula>SEARCH("REFUND", $Z64)&gt;0</formula>
    </cfRule>
  </conditionalFormatting>
  <conditionalFormatting sqref="C141">
    <cfRule type="expression" dxfId="746" priority="29325">
      <formula>SEARCH("REFUND", $AC4)&gt;0</formula>
    </cfRule>
  </conditionalFormatting>
  <conditionalFormatting sqref="H233">
    <cfRule type="expression" dxfId="745" priority="29571">
      <formula>SEARCH("REFUND", $Z65)&gt;0</formula>
    </cfRule>
  </conditionalFormatting>
  <conditionalFormatting sqref="H228">
    <cfRule type="expression" dxfId="744" priority="30236">
      <formula xml:space="preserve"> SEARCH("REFUND",#REF!)&gt;0</formula>
    </cfRule>
  </conditionalFormatting>
  <conditionalFormatting sqref="H227">
    <cfRule type="expression" dxfId="743" priority="30384">
      <formula>SEARCH("REFUND", $Z78)&gt;0</formula>
    </cfRule>
  </conditionalFormatting>
  <conditionalFormatting sqref="G163">
    <cfRule type="expression" dxfId="742" priority="30701">
      <formula>SEARCH("REFUND", $X8)&gt;0</formula>
    </cfRule>
  </conditionalFormatting>
  <conditionalFormatting sqref="G144:H146">
    <cfRule type="expression" dxfId="741" priority="30769">
      <formula>SEARCH("REFUND", $AC1)&gt;0</formula>
    </cfRule>
  </conditionalFormatting>
  <conditionalFormatting sqref="C187 G187">
    <cfRule type="expression" dxfId="740" priority="30794">
      <formula>SEARCH("REFUND", $Y20)&gt;0</formula>
    </cfRule>
  </conditionalFormatting>
  <conditionalFormatting sqref="G148:H149 C148:C149">
    <cfRule type="expression" dxfId="739" priority="31507">
      <formula>SEARCH("REFUND", $AC6)&gt;0</formula>
    </cfRule>
  </conditionalFormatting>
  <conditionalFormatting sqref="G166 C166 C177">
    <cfRule type="expression" dxfId="738" priority="31820">
      <formula>SEARCH("REFUND", $Y4)&gt;0</formula>
    </cfRule>
  </conditionalFormatting>
  <conditionalFormatting sqref="W343">
    <cfRule type="expression" dxfId="737" priority="31856">
      <formula>SEARCH("REFUND", $X186)&gt;0</formula>
    </cfRule>
  </conditionalFormatting>
  <conditionalFormatting sqref="H229">
    <cfRule type="expression" dxfId="736" priority="33219">
      <formula>SEARCH("REFUND", $Z78)&gt;0</formula>
    </cfRule>
  </conditionalFormatting>
  <conditionalFormatting sqref="H215">
    <cfRule type="expression" dxfId="735" priority="33354">
      <formula>SEARCH("REFUND", $Z83)&gt;0</formula>
    </cfRule>
  </conditionalFormatting>
  <conditionalFormatting sqref="H224">
    <cfRule type="expression" dxfId="734" priority="33524">
      <formula>SEARCH("REFUND", $Z92)&gt;0</formula>
    </cfRule>
  </conditionalFormatting>
  <conditionalFormatting sqref="H207">
    <cfRule type="expression" dxfId="733" priority="33770">
      <formula>SEARCH("REFUND", $Z40)&gt;0</formula>
    </cfRule>
  </conditionalFormatting>
  <conditionalFormatting sqref="H208:H209">
    <cfRule type="expression" dxfId="732" priority="33999">
      <formula>SEARCH("REFUND", $Z23)&gt;0</formula>
    </cfRule>
  </conditionalFormatting>
  <conditionalFormatting sqref="H237">
    <cfRule type="expression" dxfId="731" priority="34796">
      <formula>SEARCH("REFUND", $Z89)&gt;0</formula>
    </cfRule>
  </conditionalFormatting>
  <conditionalFormatting sqref="H305">
    <cfRule type="expression" dxfId="730" priority="35019">
      <formula>SEARCH("REFUND", $Z134)&gt;0</formula>
    </cfRule>
  </conditionalFormatting>
  <conditionalFormatting sqref="H200 H210">
    <cfRule type="expression" dxfId="729" priority="35329">
      <formula>SEARCH("REFUND", $Z83)&gt;0</formula>
    </cfRule>
  </conditionalFormatting>
  <conditionalFormatting sqref="H225">
    <cfRule type="expression" dxfId="728" priority="35757">
      <formula>SEARCH("REFUND", $Z66)&gt;0</formula>
    </cfRule>
  </conditionalFormatting>
  <conditionalFormatting sqref="H207">
    <cfRule type="expression" dxfId="727" priority="36020">
      <formula>SEARCH("REFUND", $Z90)&gt;0</formula>
    </cfRule>
  </conditionalFormatting>
  <conditionalFormatting sqref="H228">
    <cfRule type="expression" dxfId="726" priority="36368">
      <formula>SEARCH("REFUND", $Z92)&gt;0</formula>
    </cfRule>
  </conditionalFormatting>
  <conditionalFormatting sqref="E261:F261">
    <cfRule type="expression" dxfId="725" priority="36477">
      <formula>SEARCH("REFUND", $Y47)&gt;0</formula>
    </cfRule>
  </conditionalFormatting>
  <conditionalFormatting sqref="H225">
    <cfRule type="expression" dxfId="724" priority="36690">
      <formula>SEARCH("REFUND", $Z64)&gt;0</formula>
    </cfRule>
  </conditionalFormatting>
  <conditionalFormatting sqref="H114">
    <cfRule type="expression" dxfId="723" priority="36708">
      <formula>SEARCH("REFUND", $Z2)&gt;0</formula>
    </cfRule>
  </conditionalFormatting>
  <conditionalFormatting sqref="G112:H113 H117:H118 C33:C34">
    <cfRule type="expression" dxfId="722" priority="37369">
      <formula>SEARCH("REFUND", $Z1048498)&gt;0</formula>
    </cfRule>
  </conditionalFormatting>
  <conditionalFormatting sqref="H201">
    <cfRule type="expression" dxfId="721" priority="37384">
      <formula xml:space="preserve"> SEARCH("REFUND",#REF!)&gt;0</formula>
    </cfRule>
  </conditionalFormatting>
  <conditionalFormatting sqref="H226">
    <cfRule type="expression" dxfId="720" priority="37671">
      <formula>SEARCH("REFUND", $Z92)&gt;0</formula>
    </cfRule>
  </conditionalFormatting>
  <conditionalFormatting sqref="E228:F229">
    <cfRule type="expression" dxfId="719" priority="37715">
      <formula>SEARCH("REFUND", $Y128)&gt;0</formula>
    </cfRule>
  </conditionalFormatting>
  <conditionalFormatting sqref="C230">
    <cfRule type="expression" dxfId="718" priority="37801">
      <formula>SEARCH("REFUND", $Y39)&gt;0</formula>
    </cfRule>
  </conditionalFormatting>
  <conditionalFormatting sqref="H224">
    <cfRule type="expression" dxfId="717" priority="37827">
      <formula xml:space="preserve"> SEARCH("REFUND",#REF!)&gt;0</formula>
    </cfRule>
  </conditionalFormatting>
  <conditionalFormatting sqref="H220">
    <cfRule type="expression" dxfId="716" priority="37828">
      <formula xml:space="preserve"> SEARCH("REFUND",#REF!)&gt;0</formula>
    </cfRule>
  </conditionalFormatting>
  <conditionalFormatting sqref="H222 H190 H207 H210">
    <cfRule type="expression" dxfId="715" priority="37829">
      <formula>SEARCH("REFUND", $Z34)&gt;0</formula>
    </cfRule>
  </conditionalFormatting>
  <conditionalFormatting sqref="E274:F275">
    <cfRule type="expression" dxfId="714" priority="37972">
      <formula>SEARCH("REFUND", $Y46)&gt;0</formula>
    </cfRule>
  </conditionalFormatting>
  <conditionalFormatting sqref="E314:F314 C297">
    <cfRule type="expression" dxfId="713" priority="38012">
      <formula>SEARCH("REFUND", $Y47)&gt;0</formula>
    </cfRule>
  </conditionalFormatting>
  <conditionalFormatting sqref="H229">
    <cfRule type="expression" dxfId="712" priority="38020">
      <formula>SEARCH("REFUND", $Z64)&gt;0</formula>
    </cfRule>
  </conditionalFormatting>
  <conditionalFormatting sqref="C231">
    <cfRule type="expression" dxfId="711" priority="38324">
      <formula>SEARCH("REFUND", $Y43)&gt;0</formula>
    </cfRule>
  </conditionalFormatting>
  <conditionalFormatting sqref="G185">
    <cfRule type="expression" dxfId="710" priority="38472">
      <formula>SEARCH("REFUND", $Y3)&gt;0</formula>
    </cfRule>
  </conditionalFormatting>
  <conditionalFormatting sqref="G184:G185">
    <cfRule type="expression" dxfId="709" priority="38725">
      <formula>SEARCH("REFUND", $Y14)&gt;0</formula>
    </cfRule>
  </conditionalFormatting>
  <conditionalFormatting sqref="C187 H186">
    <cfRule type="expression" dxfId="708" priority="39424">
      <formula>SEARCH("REFUND", $Y6)&gt;0</formula>
    </cfRule>
  </conditionalFormatting>
  <conditionalFormatting sqref="C189 G189">
    <cfRule type="expression" dxfId="707" priority="39902">
      <formula>SEARCH("REFUND", $Y16)&gt;0</formula>
    </cfRule>
  </conditionalFormatting>
  <conditionalFormatting sqref="H193">
    <cfRule type="expression" dxfId="706" priority="40661">
      <formula>SEARCH("REFUND", $Z35)&gt;0</formula>
    </cfRule>
  </conditionalFormatting>
  <conditionalFormatting sqref="G194 C194">
    <cfRule type="expression" dxfId="705" priority="40945">
      <formula>SEARCH("REFUND", $Y129)&gt;0</formula>
    </cfRule>
  </conditionalFormatting>
  <conditionalFormatting sqref="G201:H201">
    <cfRule type="expression" dxfId="704" priority="41092">
      <formula>SEARCH("REFUND", $Y126)&gt;0</formula>
    </cfRule>
  </conditionalFormatting>
  <conditionalFormatting sqref="G198:H198 E200:F200 J200 C198 E202:F202 J202">
    <cfRule type="expression" dxfId="703" priority="41096">
      <formula>SEARCH("REFUND", $Y124)&gt;0</formula>
    </cfRule>
  </conditionalFormatting>
  <conditionalFormatting sqref="E198:F198">
    <cfRule type="expression" dxfId="702" priority="41384">
      <formula>SEARCH("REFUND", $Y125)&gt;0</formula>
    </cfRule>
  </conditionalFormatting>
  <conditionalFormatting sqref="E220:F222">
    <cfRule type="expression" dxfId="701" priority="41549">
      <formula>SEARCH("REFUND", $Y128)&gt;0</formula>
    </cfRule>
  </conditionalFormatting>
  <conditionalFormatting sqref="G187">
    <cfRule type="expression" dxfId="700" priority="41680">
      <formula>SEARCH("REFUND", $Y7)&gt;0</formula>
    </cfRule>
  </conditionalFormatting>
  <conditionalFormatting sqref="E265:F266">
    <cfRule type="expression" dxfId="699" priority="41810">
      <formula xml:space="preserve"> SEARCH("REFUND",#REF!)&gt;0</formula>
    </cfRule>
  </conditionalFormatting>
  <conditionalFormatting sqref="H328:H330 H325">
    <cfRule type="expression" dxfId="698" priority="41929">
      <formula>SEARCH("REFUND", $Z112)&gt;0</formula>
    </cfRule>
  </conditionalFormatting>
  <conditionalFormatting sqref="E306:F306">
    <cfRule type="expression" dxfId="697" priority="41947">
      <formula xml:space="preserve"> SEARCH("REFUND",#REF!)&gt;0</formula>
    </cfRule>
  </conditionalFormatting>
  <conditionalFormatting sqref="E210:F210 J210">
    <cfRule type="expression" dxfId="696" priority="42143">
      <formula>SEARCH("REFUND", $Y132)&gt;0</formula>
    </cfRule>
  </conditionalFormatting>
  <conditionalFormatting sqref="H207:H209">
    <cfRule type="expression" dxfId="695" priority="42209">
      <formula>SEARCH("REFUND", $Z108)&gt;0</formula>
    </cfRule>
  </conditionalFormatting>
  <conditionalFormatting sqref="D207:F207">
    <cfRule type="expression" dxfId="694" priority="42222">
      <formula>SEARCH("REFUND", $Y56)&gt;0</formula>
    </cfRule>
  </conditionalFormatting>
  <conditionalFormatting sqref="D207:H207">
    <cfRule type="expression" dxfId="693" priority="42258">
      <formula>SEARCH("REFUND", $X99)&gt;0</formula>
    </cfRule>
  </conditionalFormatting>
  <conditionalFormatting sqref="H210">
    <cfRule type="expression" dxfId="692" priority="42262">
      <formula>SEARCH("REFUND", $Z24)&gt;0</formula>
    </cfRule>
  </conditionalFormatting>
  <conditionalFormatting sqref="H223">
    <cfRule type="expression" dxfId="691" priority="42776">
      <formula>SEARCH("REFUND", $Z66)&gt;0</formula>
    </cfRule>
  </conditionalFormatting>
  <conditionalFormatting sqref="F297">
    <cfRule type="expression" dxfId="690" priority="43168">
      <formula>SEARCH("REFUND", $Y40)&gt;0</formula>
    </cfRule>
  </conditionalFormatting>
  <conditionalFormatting sqref="H225">
    <cfRule type="expression" dxfId="689" priority="43327">
      <formula xml:space="preserve"> SEARCH("REFUND",#REF!)&gt;0</formula>
    </cfRule>
  </conditionalFormatting>
  <conditionalFormatting sqref="H294:H295">
    <cfRule type="expression" dxfId="688" priority="43467">
      <formula>SEARCH("REFUND", $Z129)&gt;0</formula>
    </cfRule>
  </conditionalFormatting>
  <conditionalFormatting sqref="G299:H299">
    <cfRule type="expression" dxfId="687" priority="43731">
      <formula>SEARCH("REFUND", $Y50)&gt;0</formula>
    </cfRule>
  </conditionalFormatting>
  <conditionalFormatting sqref="H220">
    <cfRule type="expression" dxfId="686" priority="43741">
      <formula xml:space="preserve"> SEARCH("REFUND",#REF!)&gt;0</formula>
    </cfRule>
  </conditionalFormatting>
  <conditionalFormatting sqref="E303:F303 G37:H37 C37 G32:H32 C32">
    <cfRule type="expression" dxfId="685" priority="43768">
      <formula xml:space="preserve"> SEARCH("REFUND",#REF!)&gt;0</formula>
    </cfRule>
  </conditionalFormatting>
  <conditionalFormatting sqref="C123:C125">
    <cfRule type="expression" dxfId="684" priority="44203">
      <formula>SEARCH("REFUND", $AC1)&gt;0</formula>
    </cfRule>
  </conditionalFormatting>
  <conditionalFormatting sqref="G208:H209 C208:C209 G203:H205 C203:C205">
    <cfRule type="expression" dxfId="683" priority="44355">
      <formula>SEARCH("REFUND", $Y124)&gt;0</formula>
    </cfRule>
  </conditionalFormatting>
  <conditionalFormatting sqref="G171">
    <cfRule type="expression" dxfId="682" priority="44695">
      <formula>SEARCH("REFUND", $Y4)&gt;0</formula>
    </cfRule>
  </conditionalFormatting>
  <conditionalFormatting sqref="D203:H203">
    <cfRule type="expression" dxfId="681" priority="45272">
      <formula>SEARCH("REFUND", $X169)&gt;0</formula>
    </cfRule>
  </conditionalFormatting>
  <conditionalFormatting sqref="E300:F300">
    <cfRule type="expression" dxfId="680" priority="45656">
      <formula>SEARCH("REFUND", $Y19)&gt;0</formula>
    </cfRule>
  </conditionalFormatting>
  <conditionalFormatting sqref="H172 H176">
    <cfRule type="expression" dxfId="679" priority="46275">
      <formula>SEARCH("REFUND", $Y6)&gt;0</formula>
    </cfRule>
  </conditionalFormatting>
  <conditionalFormatting sqref="E209:H209 G20:H20 C20 W460 H318">
    <cfRule type="expression" dxfId="678" priority="46411">
      <formula xml:space="preserve"> SEARCH("REFUND",#REF!)&gt;0</formula>
    </cfRule>
  </conditionalFormatting>
  <conditionalFormatting sqref="E210:H210">
    <cfRule type="expression" dxfId="677" priority="46500">
      <formula xml:space="preserve"> SEARCH("REFUND",#REF!)&gt;0</formula>
    </cfRule>
  </conditionalFormatting>
  <conditionalFormatting sqref="D207:H207">
    <cfRule type="expression" dxfId="676" priority="46624">
      <formula>SEARCH("REFUND", $X76)&gt;0</formula>
    </cfRule>
  </conditionalFormatting>
  <conditionalFormatting sqref="H257 H293">
    <cfRule type="expression" dxfId="675" priority="46774">
      <formula>SEARCH("REFUND", $Z93)&gt;0</formula>
    </cfRule>
  </conditionalFormatting>
  <conditionalFormatting sqref="E208:H208">
    <cfRule type="expression" dxfId="674" priority="46780">
      <formula>SEARCH("REFUND", $X102)&gt;0</formula>
    </cfRule>
  </conditionalFormatting>
  <conditionalFormatting sqref="C195:C196">
    <cfRule type="expression" dxfId="673" priority="47401">
      <formula xml:space="preserve"> SEARCH("REFUND",#REF!)&gt;0</formula>
    </cfRule>
  </conditionalFormatting>
  <conditionalFormatting sqref="H203:H205">
    <cfRule type="expression" dxfId="672" priority="47911">
      <formula xml:space="preserve"> SEARCH("REFUND",#REF!)&gt;0</formula>
    </cfRule>
  </conditionalFormatting>
  <conditionalFormatting sqref="G186 C186">
    <cfRule type="expression" dxfId="671" priority="47938">
      <formula xml:space="preserve"> SEARCH("REFUND",#REF!)&gt;0</formula>
    </cfRule>
  </conditionalFormatting>
  <conditionalFormatting sqref="E298:F298">
    <cfRule type="expression" dxfId="670" priority="48330">
      <formula>SEARCH("REFUND", $Y19)&gt;0</formula>
    </cfRule>
  </conditionalFormatting>
  <conditionalFormatting sqref="G147:H147">
    <cfRule type="expression" dxfId="669" priority="48335">
      <formula>SEARCH("REFUND", $Z4)&gt;0</formula>
    </cfRule>
  </conditionalFormatting>
  <conditionalFormatting sqref="H188">
    <cfRule type="expression" dxfId="668" priority="48363">
      <formula>SEARCH("REFUND", $Y8)&gt;0</formula>
    </cfRule>
  </conditionalFormatting>
  <conditionalFormatting sqref="H229">
    <cfRule type="expression" dxfId="667" priority="48912">
      <formula>SEARCH("REFUND", $Z92)&gt;0</formula>
    </cfRule>
  </conditionalFormatting>
  <conditionalFormatting sqref="C317 G317 C322:D324 G322:G324">
    <cfRule type="expression" dxfId="666" priority="48989">
      <formula xml:space="preserve"> SEARCH("REFUND",#REF!)&gt;0</formula>
    </cfRule>
  </conditionalFormatting>
  <conditionalFormatting sqref="E231:F231 E235:F236">
    <cfRule type="expression" dxfId="665" priority="49586">
      <formula>SEARCH("REFUND", $Y41)&gt;0</formula>
    </cfRule>
  </conditionalFormatting>
  <conditionalFormatting sqref="F305">
    <cfRule type="expression" dxfId="664" priority="49629">
      <formula>SEARCH("REFUND", $Y83)&gt;0</formula>
    </cfRule>
  </conditionalFormatting>
  <conditionalFormatting sqref="E298:H299">
    <cfRule type="expression" dxfId="663" priority="50601">
      <formula>SEARCH("REFUND", $X113)&gt;0</formula>
    </cfRule>
  </conditionalFormatting>
  <conditionalFormatting sqref="E315:F315">
    <cfRule type="expression" dxfId="662" priority="51078">
      <formula xml:space="preserve"> SEARCH("REFUND",#REF!)&gt;0</formula>
    </cfRule>
  </conditionalFormatting>
  <conditionalFormatting sqref="C288">
    <cfRule type="expression" dxfId="661" priority="51228">
      <formula>SEARCH("REFUND", $Y140)&gt;0</formula>
    </cfRule>
  </conditionalFormatting>
  <conditionalFormatting sqref="C134:C136">
    <cfRule type="expression" dxfId="660" priority="51805">
      <formula>SEARCH("REFUND", $Z1)&gt;0</formula>
    </cfRule>
  </conditionalFormatting>
  <conditionalFormatting sqref="G297:H297">
    <cfRule type="expression" dxfId="659" priority="51835">
      <formula>SEARCH("REFUND", $Y47)&gt;0</formula>
    </cfRule>
  </conditionalFormatting>
  <conditionalFormatting sqref="G184 C184 G186:G187 C186:C187 H189">
    <cfRule type="expression" dxfId="658" priority="51967">
      <formula>SEARCH("REFUND", $Y1)&gt;0</formula>
    </cfRule>
  </conditionalFormatting>
  <conditionalFormatting sqref="G188">
    <cfRule type="expression" dxfId="657" priority="52083">
      <formula>SEARCH("REFUND", $Y4)&gt;0</formula>
    </cfRule>
  </conditionalFormatting>
  <conditionalFormatting sqref="E225:G225 C225 B64 G27:H27 C19 G19:H19 C186 G89:H89 C89 G40:H40 C40 W371 W330:W332">
    <cfRule type="expression" dxfId="656" priority="52143">
      <formula xml:space="preserve"> SEARCH("REFUND",#REF!)&gt;0</formula>
    </cfRule>
  </conditionalFormatting>
  <conditionalFormatting sqref="E218:F218">
    <cfRule type="expression" dxfId="655" priority="52159">
      <formula>SEARCH("REFUND", $Y125)&gt;0</formula>
    </cfRule>
  </conditionalFormatting>
  <conditionalFormatting sqref="E228:H228">
    <cfRule type="expression" dxfId="654" priority="52166">
      <formula xml:space="preserve"> SEARCH("REFUND",#REF!)&gt;0</formula>
    </cfRule>
  </conditionalFormatting>
  <conditionalFormatting sqref="E227:F227 E223:F223">
    <cfRule type="expression" dxfId="653" priority="52169">
      <formula>SEARCH("REFUND", $Y126)&gt;0</formula>
    </cfRule>
  </conditionalFormatting>
  <conditionalFormatting sqref="E208:H209 D207:H207">
    <cfRule type="expression" dxfId="652" priority="52799">
      <formula>SEARCH("REFUND", $X87)&gt;0</formula>
    </cfRule>
  </conditionalFormatting>
  <conditionalFormatting sqref="E210:H210">
    <cfRule type="expression" dxfId="651" priority="53017">
      <formula>SEARCH("REFUND", $X89)&gt;0</formula>
    </cfRule>
  </conditionalFormatting>
  <conditionalFormatting sqref="H208:H209 H203:H206">
    <cfRule type="expression" dxfId="650" priority="53494">
      <formula>SEARCH("REFUND", $Z37)&gt;0</formula>
    </cfRule>
  </conditionalFormatting>
  <conditionalFormatting sqref="C81 G81:H81">
    <cfRule type="expression" dxfId="649" priority="53994">
      <formula>SEARCH("REFUND", $AC9)&gt;0</formula>
    </cfRule>
  </conditionalFormatting>
  <conditionalFormatting sqref="W109">
    <cfRule type="expression" dxfId="648" priority="233">
      <formula>SEARCH("REFUND", $AB1)&gt;0</formula>
    </cfRule>
  </conditionalFormatting>
  <conditionalFormatting sqref="W117:W118">
    <cfRule type="expression" dxfId="647" priority="231">
      <formula>SEARCH("REFUND", $AB26)&gt;0</formula>
    </cfRule>
  </conditionalFormatting>
  <conditionalFormatting sqref="W117:W118">
    <cfRule type="expression" dxfId="646" priority="230">
      <formula>SEARCH("REFUND", $AB7)&gt;0</formula>
    </cfRule>
  </conditionalFormatting>
  <conditionalFormatting sqref="W290:W291">
    <cfRule type="expression" dxfId="645" priority="224">
      <formula>SEARCH("REFUND", $AB129)&gt;0</formula>
    </cfRule>
  </conditionalFormatting>
  <conditionalFormatting sqref="W211">
    <cfRule type="expression" dxfId="644" priority="223">
      <formula>SEARCH("REFUND", $AB88)&gt;0</formula>
    </cfRule>
  </conditionalFormatting>
  <conditionalFormatting sqref="W212">
    <cfRule type="expression" dxfId="643" priority="222">
      <formula>SEARCH("REFUND", $AB89)&gt;0</formula>
    </cfRule>
  </conditionalFormatting>
  <conditionalFormatting sqref="W213">
    <cfRule type="expression" dxfId="642" priority="221">
      <formula>SEARCH("REFUND", $AB90)&gt;0</formula>
    </cfRule>
  </conditionalFormatting>
  <conditionalFormatting sqref="W274:W275">
    <cfRule type="expression" dxfId="641" priority="216">
      <formula>SEARCH("REFUND", $AB46)&gt;0</formula>
    </cfRule>
  </conditionalFormatting>
  <conditionalFormatting sqref="W274:W275">
    <cfRule type="expression" dxfId="640" priority="215">
      <formula>SEARCH("REFUND", $AB46)&gt;0</formula>
    </cfRule>
  </conditionalFormatting>
  <conditionalFormatting sqref="W274:W275">
    <cfRule type="expression" dxfId="639" priority="214">
      <formula>SEARCH("REFUND", $AB128)&gt;0</formula>
    </cfRule>
  </conditionalFormatting>
  <conditionalFormatting sqref="W274:W275">
    <cfRule type="expression" dxfId="638" priority="213">
      <formula>SEARCH("REFUND", $AB50)&gt;0</formula>
    </cfRule>
  </conditionalFormatting>
  <conditionalFormatting sqref="W354">
    <cfRule type="expression" dxfId="637" priority="210">
      <formula>SEARCH("REFUND", $AB130)&gt;0</formula>
    </cfRule>
  </conditionalFormatting>
  <conditionalFormatting sqref="W400">
    <cfRule type="expression" dxfId="636" priority="209">
      <formula>SEARCH("REFUND", $AB199)&gt;0</formula>
    </cfRule>
  </conditionalFormatting>
  <conditionalFormatting sqref="W552 E264:F264">
    <cfRule type="expression" dxfId="635" priority="206">
      <formula xml:space="preserve"> SEARCH("REFUND",#REF!)&gt;0</formula>
    </cfRule>
  </conditionalFormatting>
  <conditionalFormatting sqref="W394:W395">
    <cfRule type="expression" dxfId="634" priority="205">
      <formula>SEARCH("REFUND", $AB196)&gt;0</formula>
    </cfRule>
  </conditionalFormatting>
  <conditionalFormatting sqref="W355 W339">
    <cfRule type="expression" dxfId="633" priority="204">
      <formula>SEARCH("REFUND", $AB114)&gt;0</formula>
    </cfRule>
  </conditionalFormatting>
  <conditionalFormatting sqref="W543">
    <cfRule type="expression" dxfId="632" priority="203">
      <formula>SEARCH("REFUND", $AB367)&gt;0</formula>
    </cfRule>
  </conditionalFormatting>
  <conditionalFormatting sqref="W543 W148:W168">
    <cfRule type="expression" dxfId="631" priority="202">
      <formula>SEARCH("REFUND",$D148)&gt;0</formula>
    </cfRule>
  </conditionalFormatting>
  <conditionalFormatting sqref="W544">
    <cfRule type="expression" dxfId="630" priority="200">
      <formula>SEARCH("REFUND",$D544)&gt;0</formula>
    </cfRule>
  </conditionalFormatting>
  <conditionalFormatting sqref="W545">
    <cfRule type="expression" dxfId="629" priority="199">
      <formula>SEARCH("REFUND",$D545)&gt;0</formula>
    </cfRule>
  </conditionalFormatting>
  <conditionalFormatting sqref="W546">
    <cfRule type="expression" dxfId="628" priority="198">
      <formula>SEARCH("REFUND",$D546)&gt;0</formula>
    </cfRule>
  </conditionalFormatting>
  <conditionalFormatting sqref="W547">
    <cfRule type="expression" dxfId="627" priority="197">
      <formula>SEARCH("REFUND",$D547)&gt;0</formula>
    </cfRule>
  </conditionalFormatting>
  <conditionalFormatting sqref="W548">
    <cfRule type="expression" dxfId="626" priority="196">
      <formula>SEARCH("REFUND",$D548)&gt;0</formula>
    </cfRule>
  </conditionalFormatting>
  <conditionalFormatting sqref="E210:F210">
    <cfRule type="expression" dxfId="625" priority="54058">
      <formula xml:space="preserve"> SEARCH("REFUND",#REF!)&gt;0</formula>
    </cfRule>
  </conditionalFormatting>
  <conditionalFormatting sqref="D203:H203">
    <cfRule type="expression" dxfId="624" priority="54090">
      <formula>SEARCH("REFUND", $X74)&gt;0</formula>
    </cfRule>
  </conditionalFormatting>
  <conditionalFormatting sqref="H205:H206">
    <cfRule type="expression" dxfId="623" priority="54176">
      <formula>SEARCH("REFUND", $Z21)&gt;0</formula>
    </cfRule>
  </conditionalFormatting>
  <conditionalFormatting sqref="W527">
    <cfRule type="expression" dxfId="622" priority="54192">
      <formula xml:space="preserve"> SEARCH("REFUND",#REF!)&gt;0</formula>
    </cfRule>
  </conditionalFormatting>
  <conditionalFormatting sqref="W528 W336:W337 H207">
    <cfRule type="expression" dxfId="621" priority="54197">
      <formula xml:space="preserve"> SEARCH("REFUND",#REF!)&gt;0</formula>
    </cfRule>
  </conditionalFormatting>
  <conditionalFormatting sqref="W170">
    <cfRule type="expression" dxfId="620" priority="195">
      <formula>SEARCH("REFUND",$D170)&gt;0</formula>
    </cfRule>
  </conditionalFormatting>
  <conditionalFormatting sqref="W170">
    <cfRule type="expression" dxfId="619" priority="194">
      <formula>SEARCH("REFUND",$D170)&gt;0</formula>
    </cfRule>
  </conditionalFormatting>
  <conditionalFormatting sqref="W169">
    <cfRule type="expression" dxfId="618" priority="193">
      <formula>SEARCH("REFUND",$D169)&gt;0</formula>
    </cfRule>
  </conditionalFormatting>
  <conditionalFormatting sqref="W171">
    <cfRule type="expression" dxfId="617" priority="192">
      <formula>SEARCH("REFUND",$D171)&gt;0</formula>
    </cfRule>
  </conditionalFormatting>
  <conditionalFormatting sqref="W171">
    <cfRule type="expression" dxfId="616" priority="191">
      <formula>SEARCH("REFUND",$D171)&gt;0</formula>
    </cfRule>
  </conditionalFormatting>
  <conditionalFormatting sqref="W510:W511">
    <cfRule type="expression" dxfId="615" priority="188">
      <formula>SEARCH("REFUND", $AB202)&gt;0</formula>
    </cfRule>
  </conditionalFormatting>
  <conditionalFormatting sqref="W509">
    <cfRule type="expression" dxfId="614" priority="187">
      <formula>SEARCH("REFUND", $AB202)&gt;0</formula>
    </cfRule>
  </conditionalFormatting>
  <conditionalFormatting sqref="W525">
    <cfRule type="expression" dxfId="613" priority="186">
      <formula>SEARCH("REFUND", $AB215)&gt;0</formula>
    </cfRule>
  </conditionalFormatting>
  <conditionalFormatting sqref="W351:W352">
    <cfRule type="expression" dxfId="612" priority="185">
      <formula>SEARCH("REFUND", $AB129)&gt;0</formula>
    </cfRule>
  </conditionalFormatting>
  <conditionalFormatting sqref="W528:W532">
    <cfRule type="expression" dxfId="611" priority="184">
      <formula>SEARCH("REFUND", $AB364)&gt;0</formula>
    </cfRule>
  </conditionalFormatting>
  <conditionalFormatting sqref="W533">
    <cfRule type="expression" dxfId="610" priority="183">
      <formula>SEARCH("REFUND", $AB322)&gt;0</formula>
    </cfRule>
  </conditionalFormatting>
  <conditionalFormatting sqref="W535">
    <cfRule type="expression" dxfId="609" priority="182">
      <formula>SEARCH("REFUND", $AB323)&gt;0</formula>
    </cfRule>
  </conditionalFormatting>
  <conditionalFormatting sqref="W536">
    <cfRule type="expression" dxfId="608" priority="181">
      <formula>SEARCH("REFUND", $AB324)&gt;0</formula>
    </cfRule>
  </conditionalFormatting>
  <conditionalFormatting sqref="W444:W445">
    <cfRule type="expression" dxfId="607" priority="180">
      <formula>SEARCH("REFUND", $AB149)&gt;0</formula>
    </cfRule>
  </conditionalFormatting>
  <conditionalFormatting sqref="W539">
    <cfRule type="expression" dxfId="606" priority="178">
      <formula>SEARCH("REFUND", $AB235)&gt;0</formula>
    </cfRule>
  </conditionalFormatting>
  <conditionalFormatting sqref="W533 W535 W529:W531">
    <cfRule type="expression" dxfId="605" priority="177">
      <formula>SEARCH("REFUND", $AB364)&gt;0</formula>
    </cfRule>
  </conditionalFormatting>
  <conditionalFormatting sqref="W532">
    <cfRule type="expression" dxfId="604" priority="176">
      <formula>SEARCH("REFUND", $AB320)&gt;0</formula>
    </cfRule>
  </conditionalFormatting>
  <conditionalFormatting sqref="W534">
    <cfRule type="expression" dxfId="603" priority="175">
      <formula>SEARCH("REFUND", $AB322)&gt;0</formula>
    </cfRule>
  </conditionalFormatting>
  <conditionalFormatting sqref="W535:W536">
    <cfRule type="expression" dxfId="602" priority="173">
      <formula>SEARCH("REFUND", $AB221)&gt;0</formula>
    </cfRule>
  </conditionalFormatting>
  <conditionalFormatting sqref="W535">
    <cfRule type="expression" dxfId="601" priority="172">
      <formula xml:space="preserve"> SEARCH("REFUND",#REF!)&gt;0</formula>
    </cfRule>
  </conditionalFormatting>
  <conditionalFormatting sqref="W535">
    <cfRule type="expression" dxfId="600" priority="170">
      <formula>SEARCH("REFUND", $AB323)&gt;0</formula>
    </cfRule>
  </conditionalFormatting>
  <conditionalFormatting sqref="W533">
    <cfRule type="expression" dxfId="599" priority="169">
      <formula>SEARCH("REFUND", $AB369)&gt;0</formula>
    </cfRule>
  </conditionalFormatting>
  <conditionalFormatting sqref="W533">
    <cfRule type="expression" dxfId="598" priority="168">
      <formula>SEARCH("REFUND", $AB321)&gt;0</formula>
    </cfRule>
  </conditionalFormatting>
  <conditionalFormatting sqref="W537 W524">
    <cfRule type="expression" dxfId="597" priority="167">
      <formula>SEARCH("REFUND", $AB211)&gt;0</formula>
    </cfRule>
  </conditionalFormatting>
  <conditionalFormatting sqref="W326">
    <cfRule type="expression" dxfId="596" priority="155">
      <formula>SEARCH("REFUND", $AB97)&gt;0</formula>
    </cfRule>
  </conditionalFormatting>
  <conditionalFormatting sqref="W327">
    <cfRule type="expression" dxfId="595" priority="154">
      <formula>SEARCH("REFUND", $AB105)&gt;0</formula>
    </cfRule>
  </conditionalFormatting>
  <conditionalFormatting sqref="W328">
    <cfRule type="expression" dxfId="594" priority="153">
      <formula>SEARCH("REFUND", $AB191)&gt;0</formula>
    </cfRule>
  </conditionalFormatting>
  <conditionalFormatting sqref="W330">
    <cfRule type="expression" dxfId="593" priority="152">
      <formula>SEARCH("REFUND", $AB189)&gt;0</formula>
    </cfRule>
  </conditionalFormatting>
  <conditionalFormatting sqref="W333:W336">
    <cfRule type="expression" dxfId="592" priority="145">
      <formula>SEARCH("REFUND", $AB154)&gt;0</formula>
    </cfRule>
  </conditionalFormatting>
  <conditionalFormatting sqref="W337">
    <cfRule type="expression" dxfId="591" priority="139">
      <formula>SEARCH("REFUND", $AB160)&gt;0</formula>
    </cfRule>
  </conditionalFormatting>
  <conditionalFormatting sqref="W338">
    <cfRule type="expression" dxfId="590" priority="137">
      <formula>SEARCH("REFUND", $AB161)&gt;0</formula>
    </cfRule>
  </conditionalFormatting>
  <conditionalFormatting sqref="W329:W330">
    <cfRule type="expression" dxfId="589" priority="130">
      <formula>SEARCH("REFUND", $X124)&gt;0</formula>
    </cfRule>
  </conditionalFormatting>
  <conditionalFormatting sqref="W331">
    <cfRule type="expression" dxfId="588" priority="129">
      <formula>SEARCH("REFUND", $X212)&gt;0</formula>
    </cfRule>
  </conditionalFormatting>
  <conditionalFormatting sqref="W334:W335">
    <cfRule type="expression" dxfId="587" priority="128">
      <formula>SEARCH("REFUND", $X211)&gt;0</formula>
    </cfRule>
  </conditionalFormatting>
  <conditionalFormatting sqref="W335">
    <cfRule type="expression" dxfId="586" priority="122">
      <formula>SEARCH("REFUND", $X130)&gt;0</formula>
    </cfRule>
  </conditionalFormatting>
  <conditionalFormatting sqref="W349 W337">
    <cfRule type="expression" dxfId="585" priority="119">
      <formula>SEARCH("REFUND", $AB102)&gt;0</formula>
    </cfRule>
  </conditionalFormatting>
  <conditionalFormatting sqref="W326">
    <cfRule type="expression" dxfId="584" priority="117">
      <formula>SEARCH("REFUND", $AB93)&gt;0</formula>
    </cfRule>
  </conditionalFormatting>
  <conditionalFormatting sqref="W327">
    <cfRule type="expression" dxfId="583" priority="116">
      <formula>SEARCH("REFUND", $AB100)&gt;0</formula>
    </cfRule>
  </conditionalFormatting>
  <conditionalFormatting sqref="W328:W329">
    <cfRule type="expression" dxfId="582" priority="115">
      <formula>SEARCH("REFUND", $AB185)&gt;0</formula>
    </cfRule>
  </conditionalFormatting>
  <conditionalFormatting sqref="W365">
    <cfRule type="expression" dxfId="581" priority="112">
      <formula>SEARCH("REFUND", $AB174)&gt;0</formula>
    </cfRule>
  </conditionalFormatting>
  <conditionalFormatting sqref="W331:W333">
    <cfRule type="expression" dxfId="580" priority="110">
      <formula>SEARCH("REFUND", $AB149)&gt;0</formula>
    </cfRule>
  </conditionalFormatting>
  <conditionalFormatting sqref="W334">
    <cfRule type="expression" dxfId="579" priority="109">
      <formula>SEARCH("REFUND", $AB153)&gt;0</formula>
    </cfRule>
  </conditionalFormatting>
  <conditionalFormatting sqref="W335">
    <cfRule type="expression" dxfId="578" priority="108">
      <formula>SEARCH("REFUND", $AB155)&gt;0</formula>
    </cfRule>
  </conditionalFormatting>
  <conditionalFormatting sqref="W336">
    <cfRule type="expression" dxfId="577" priority="107">
      <formula>SEARCH("REFUND", $AB156)&gt;0</formula>
    </cfRule>
  </conditionalFormatting>
  <conditionalFormatting sqref="W331">
    <cfRule type="expression" dxfId="576" priority="102">
      <formula>SEARCH("REFUND", $AB152)&gt;0</formula>
    </cfRule>
  </conditionalFormatting>
  <conditionalFormatting sqref="W339">
    <cfRule type="expression" dxfId="575" priority="99">
      <formula>SEARCH("REFUND", $AB163)&gt;0</formula>
    </cfRule>
  </conditionalFormatting>
  <conditionalFormatting sqref="W347:W352">
    <cfRule type="expression" dxfId="574" priority="95">
      <formula>SEARCH("REFUND", $X188)&gt;0</formula>
    </cfRule>
  </conditionalFormatting>
  <conditionalFormatting sqref="D203:H206">
    <cfRule type="expression" dxfId="573" priority="94">
      <formula>SEARCH("REFUND", $X84)&gt;0</formula>
    </cfRule>
  </conditionalFormatting>
  <conditionalFormatting sqref="W347:W348">
    <cfRule type="expression" dxfId="572" priority="85">
      <formula>SEARCH("REFUND", $AB170)&gt;0</formula>
    </cfRule>
  </conditionalFormatting>
  <conditionalFormatting sqref="W353">
    <cfRule type="expression" dxfId="571" priority="84">
      <formula>SEARCH("REFUND", $X193)&gt;0</formula>
    </cfRule>
  </conditionalFormatting>
  <conditionalFormatting sqref="W345:W346">
    <cfRule type="expression" dxfId="570" priority="83">
      <formula>SEARCH("REFUND", $X187)&gt;0</formula>
    </cfRule>
  </conditionalFormatting>
  <conditionalFormatting sqref="W339">
    <cfRule type="expression" dxfId="569" priority="82">
      <formula>SEARCH("REFUND", $X182)&gt;0</formula>
    </cfRule>
  </conditionalFormatting>
  <conditionalFormatting sqref="W350">
    <cfRule type="expression" dxfId="568" priority="78">
      <formula>SEARCH("REFUND", $AB117)&gt;0</formula>
    </cfRule>
  </conditionalFormatting>
  <conditionalFormatting sqref="W342:W343">
    <cfRule type="expression" dxfId="567" priority="77">
      <formula>SEARCH("REFUND", $AB163)&gt;0</formula>
    </cfRule>
  </conditionalFormatting>
  <conditionalFormatting sqref="W344">
    <cfRule type="expression" dxfId="566" priority="75">
      <formula>SEARCH("REFUND", $AB166)&gt;0</formula>
    </cfRule>
  </conditionalFormatting>
  <conditionalFormatting sqref="W345:W346">
    <cfRule type="expression" dxfId="565" priority="74">
      <formula>SEARCH("REFUND", $AB167)&gt;0</formula>
    </cfRule>
  </conditionalFormatting>
  <conditionalFormatting sqref="W369 W372:W373">
    <cfRule type="expression" dxfId="564" priority="71">
      <formula>SEARCH("REFUND", $AB183)&gt;0</formula>
    </cfRule>
  </conditionalFormatting>
  <conditionalFormatting sqref="W437">
    <cfRule type="expression" dxfId="563" priority="70">
      <formula>SEARCH("REFUND", $X218)&gt;0</formula>
    </cfRule>
  </conditionalFormatting>
  <conditionalFormatting sqref="W364">
    <cfRule type="expression" dxfId="562" priority="69">
      <formula>SEARCH("REFUND", $X290)&gt;0</formula>
    </cfRule>
  </conditionalFormatting>
  <conditionalFormatting sqref="W368">
    <cfRule type="expression" dxfId="561" priority="60">
      <formula>SEARCH("REFUND", $AB180)&gt;0</formula>
    </cfRule>
  </conditionalFormatting>
  <conditionalFormatting sqref="W488">
    <cfRule type="expression" dxfId="560" priority="54">
      <formula>SEARCH("REFUND", $AB201)&gt;0</formula>
    </cfRule>
  </conditionalFormatting>
  <conditionalFormatting sqref="W436">
    <cfRule type="expression" dxfId="559" priority="51">
      <formula>SEARCH("REFUND", $AB140)&gt;0</formula>
    </cfRule>
  </conditionalFormatting>
  <conditionalFormatting sqref="W442">
    <cfRule type="expression" dxfId="558" priority="48">
      <formula>SEARCH("REFUND", $AB146)&gt;0</formula>
    </cfRule>
  </conditionalFormatting>
  <conditionalFormatting sqref="W442">
    <cfRule type="expression" dxfId="557" priority="45">
      <formula>SEARCH("REFUND", $AB146)&gt;0</formula>
    </cfRule>
  </conditionalFormatting>
  <conditionalFormatting sqref="W462 W459">
    <cfRule type="expression" dxfId="556" priority="12">
      <formula>SEARCH("REFUND", $AB166)&gt;0</formula>
    </cfRule>
  </conditionalFormatting>
  <conditionalFormatting sqref="W461 W443:W445">
    <cfRule type="expression" dxfId="555" priority="42">
      <formula>SEARCH("REFUND", $AB149)&gt;0</formula>
    </cfRule>
  </conditionalFormatting>
  <conditionalFormatting sqref="W436">
    <cfRule type="expression" dxfId="554" priority="41">
      <formula>SEARCH("REFUND", $AB142)&gt;0</formula>
    </cfRule>
  </conditionalFormatting>
  <conditionalFormatting sqref="W446">
    <cfRule type="expression" dxfId="553" priority="40">
      <formula>SEARCH("REFUND", $AB152)&gt;0</formula>
    </cfRule>
  </conditionalFormatting>
  <conditionalFormatting sqref="W458 W465:W471">
    <cfRule type="expression" dxfId="552" priority="38">
      <formula>SEARCH("REFUND", $AB188)&gt;0</formula>
    </cfRule>
  </conditionalFormatting>
  <conditionalFormatting sqref="W443">
    <cfRule type="expression" dxfId="551" priority="35">
      <formula>SEARCH("REFUND", $AB147)&gt;0</formula>
    </cfRule>
  </conditionalFormatting>
  <conditionalFormatting sqref="W338">
    <cfRule type="expression" dxfId="550" priority="33">
      <formula>SEARCH("REFUND", $AB105)&gt;0</formula>
    </cfRule>
  </conditionalFormatting>
  <conditionalFormatting sqref="W357">
    <cfRule type="expression" dxfId="549" priority="31">
      <formula>SEARCH("REFUND", $AB130)&gt;0</formula>
    </cfRule>
  </conditionalFormatting>
  <conditionalFormatting sqref="W356">
    <cfRule type="expression" dxfId="548" priority="30">
      <formula>SEARCH("REFUND", $AB130)&gt;0</formula>
    </cfRule>
  </conditionalFormatting>
  <conditionalFormatting sqref="W451:W457">
    <cfRule type="expression" dxfId="547" priority="27">
      <formula>SEARCH("REFUND", $AB180)&gt;0</formula>
    </cfRule>
  </conditionalFormatting>
  <conditionalFormatting sqref="W416">
    <cfRule type="expression" dxfId="546" priority="17">
      <formula>SEARCH("REFUND", $X217)&gt;0</formula>
    </cfRule>
  </conditionalFormatting>
  <conditionalFormatting sqref="W534 E329:H330 C210 E210:G210">
    <cfRule type="expression" dxfId="545" priority="54223">
      <formula xml:space="preserve"> SEARCH("REFUND",#REF!)&gt;0</formula>
    </cfRule>
  </conditionalFormatting>
  <conditionalFormatting sqref="E210:F210">
    <cfRule type="expression" dxfId="544" priority="54281">
      <formula>SEARCH("REFUND", $Y58)&gt;0</formula>
    </cfRule>
  </conditionalFormatting>
  <conditionalFormatting sqref="E210:H210">
    <cfRule type="expression" dxfId="543" priority="54282">
      <formula>SEARCH("REFUND", $X79)&gt;0</formula>
    </cfRule>
  </conditionalFormatting>
  <conditionalFormatting sqref="W332:W333">
    <cfRule type="expression" dxfId="542" priority="54315">
      <formula>SEARCH("REFUND", $X209)&gt;0</formula>
    </cfRule>
  </conditionalFormatting>
  <conditionalFormatting sqref="C109">
    <cfRule type="expression" dxfId="541" priority="54436">
      <formula>SEARCH("REFUND", $Z2)&gt;0</formula>
    </cfRule>
  </conditionalFormatting>
  <conditionalFormatting sqref="W110">
    <cfRule type="expression" dxfId="540" priority="54632">
      <formula>SEARCH("REFUND", $AB2)&gt;0</formula>
    </cfRule>
  </conditionalFormatting>
  <conditionalFormatting sqref="W386">
    <cfRule type="expression" dxfId="539" priority="55003">
      <formula>SEARCH("REFUND", $X212)&gt;0</formula>
    </cfRule>
  </conditionalFormatting>
  <conditionalFormatting sqref="E300:H300">
    <cfRule type="expression" dxfId="538" priority="55286">
      <formula>SEARCH("REFUND", $X112)&gt;0</formula>
    </cfRule>
  </conditionalFormatting>
  <conditionalFormatting sqref="H325:H326 H321:H322">
    <cfRule type="expression" dxfId="537" priority="55854">
      <formula>SEARCH("REFUND", $Z109)&gt;0</formula>
    </cfRule>
  </conditionalFormatting>
  <conditionalFormatting sqref="W272:W273">
    <cfRule type="expression" dxfId="536" priority="55862">
      <formula>SEARCH("REFUND", $AB113)&gt;0</formula>
    </cfRule>
  </conditionalFormatting>
  <conditionalFormatting sqref="W328">
    <cfRule type="expression" dxfId="535" priority="55882">
      <formula>SEARCH("REFUND", $X113)&gt;0</formula>
    </cfRule>
  </conditionalFormatting>
  <conditionalFormatting sqref="H210">
    <cfRule type="expression" dxfId="534" priority="56069">
      <formula>SEARCH("REFUND", $Z110)&gt;0</formula>
    </cfRule>
  </conditionalFormatting>
  <conditionalFormatting sqref="H218">
    <cfRule type="expression" dxfId="533" priority="56100">
      <formula xml:space="preserve"> SEARCH("REFUND",#REF!)&gt;0</formula>
    </cfRule>
  </conditionalFormatting>
  <conditionalFormatting sqref="G316">
    <cfRule type="expression" dxfId="532" priority="56227">
      <formula>SEARCH("REFUND", $Y113)&gt;0</formula>
    </cfRule>
  </conditionalFormatting>
  <conditionalFormatting sqref="C285 C293 G293">
    <cfRule type="expression" dxfId="531" priority="56393">
      <formula>SEARCH("REFUND", $Y139)&gt;0</formula>
    </cfRule>
  </conditionalFormatting>
  <conditionalFormatting sqref="W327">
    <cfRule type="expression" dxfId="530" priority="56495">
      <formula>SEARCH("REFUND", $X110)&gt;0</formula>
    </cfRule>
  </conditionalFormatting>
  <conditionalFormatting sqref="H319 H323:H324">
    <cfRule type="expression" dxfId="529" priority="56539">
      <formula>SEARCH("REFUND", $Z108)&gt;0</formula>
    </cfRule>
  </conditionalFormatting>
  <conditionalFormatting sqref="E328:H328">
    <cfRule type="expression" dxfId="528" priority="57958">
      <formula xml:space="preserve"> SEARCH("REFUND",#REF!)&gt;0</formula>
    </cfRule>
  </conditionalFormatting>
  <conditionalFormatting sqref="C156:C157">
    <cfRule type="expression" dxfId="527" priority="58079">
      <formula>SEARCH("REFUND", $Y8)&gt;0</formula>
    </cfRule>
  </conditionalFormatting>
  <conditionalFormatting sqref="C181 G181:H181 H178:H179 G188 C188">
    <cfRule type="expression" dxfId="526" priority="58117">
      <formula>SEARCH("REFUND", $Y10)&gt;0</formula>
    </cfRule>
  </conditionalFormatting>
  <conditionalFormatting sqref="C142:C143 G142:H143">
    <cfRule type="expression" dxfId="525" priority="58239">
      <formula>SEARCH("REFUND", $AC6)&gt;0</formula>
    </cfRule>
  </conditionalFormatting>
  <conditionalFormatting sqref="G193 C193">
    <cfRule type="expression" dxfId="524" priority="58333">
      <formula>SEARCH("REFUND", $Y134)&gt;0</formula>
    </cfRule>
  </conditionalFormatting>
  <conditionalFormatting sqref="C180">
    <cfRule type="expression" dxfId="523" priority="58486">
      <formula xml:space="preserve"> SEARCH("REFUND",#REF!)&gt;0</formula>
    </cfRule>
  </conditionalFormatting>
  <conditionalFormatting sqref="G189">
    <cfRule type="expression" dxfId="522" priority="58561">
      <formula>SEARCH("REFUND", $Y38)&gt;0</formula>
    </cfRule>
  </conditionalFormatting>
  <conditionalFormatting sqref="W526">
    <cfRule type="expression" dxfId="521" priority="59257">
      <formula>SEARCH("REFUND", $AB225)&gt;0</formula>
    </cfRule>
  </conditionalFormatting>
  <conditionalFormatting sqref="W526">
    <cfRule type="expression" dxfId="520" priority="59260">
      <formula>SEARCH("REFUND", $AB223)&gt;0</formula>
    </cfRule>
  </conditionalFormatting>
  <conditionalFormatting sqref="W340">
    <cfRule type="expression" dxfId="519" priority="59268">
      <formula>SEARCH("REFUND", $AB199)&gt;0</formula>
    </cfRule>
  </conditionalFormatting>
  <conditionalFormatting sqref="W399">
    <cfRule type="expression" dxfId="518" priority="59630">
      <formula>SEARCH("REFUND", $AB199)&gt;0</formula>
    </cfRule>
  </conditionalFormatting>
  <conditionalFormatting sqref="C329:D332">
    <cfRule type="expression" dxfId="517" priority="59893">
      <formula>SEARCH("REFUND", $Y150)&gt;0</formula>
    </cfRule>
  </conditionalFormatting>
  <conditionalFormatting sqref="E325:H325">
    <cfRule type="expression" dxfId="516" priority="59977">
      <formula>SEARCH("REFUND", $X166)&gt;0</formula>
    </cfRule>
  </conditionalFormatting>
  <conditionalFormatting sqref="W448 C182 E267:F267">
    <cfRule type="expression" dxfId="515" priority="59986">
      <formula xml:space="preserve"> SEARCH("REFUND",#REF!)&gt;0</formula>
    </cfRule>
  </conditionalFormatting>
  <conditionalFormatting sqref="W449:W450">
    <cfRule type="expression" dxfId="514" priority="59988">
      <formula xml:space="preserve"> SEARCH("REFUND",#REF!)&gt;0</formula>
    </cfRule>
  </conditionalFormatting>
  <conditionalFormatting sqref="W447">
    <cfRule type="expression" dxfId="513" priority="59990">
      <formula>SEARCH("REFUND", $AB174)&gt;0</formula>
    </cfRule>
  </conditionalFormatting>
  <conditionalFormatting sqref="E272:F272">
    <cfRule type="expression" dxfId="512" priority="59999">
      <formula>SEARCH("REFUND", $Y46)&gt;0</formula>
    </cfRule>
  </conditionalFormatting>
  <conditionalFormatting sqref="G329:G332">
    <cfRule type="expression" dxfId="511" priority="60010">
      <formula>SEARCH("REFUND", $Y150)&gt;0</formula>
    </cfRule>
  </conditionalFormatting>
  <conditionalFormatting sqref="G309:G310">
    <cfRule type="expression" dxfId="510" priority="60014">
      <formula>SEARCH("REFUND", $Y122)&gt;0</formula>
    </cfRule>
  </conditionalFormatting>
  <conditionalFormatting sqref="W340:W341">
    <cfRule type="expression" dxfId="509" priority="60092">
      <formula>SEARCH("REFUND", $X185)&gt;0</formula>
    </cfRule>
  </conditionalFormatting>
  <conditionalFormatting sqref="E271:F271">
    <cfRule type="expression" dxfId="508" priority="60102">
      <formula>SEARCH("REFUND", $Y46)&gt;0</formula>
    </cfRule>
  </conditionalFormatting>
  <conditionalFormatting sqref="H271">
    <cfRule type="expression" dxfId="507" priority="60179">
      <formula>SEARCH("REFUND", $Z89)&gt;0</formula>
    </cfRule>
  </conditionalFormatting>
  <conditionalFormatting sqref="E270:F270">
    <cfRule type="expression" dxfId="506" priority="60187">
      <formula>SEARCH("REFUND", $Y46)&gt;0</formula>
    </cfRule>
  </conditionalFormatting>
  <conditionalFormatting sqref="H270">
    <cfRule type="expression" dxfId="505" priority="60259">
      <formula>SEARCH("REFUND", $Z89)&gt;0</formula>
    </cfRule>
  </conditionalFormatting>
  <conditionalFormatting sqref="E269:F269">
    <cfRule type="expression" dxfId="504" priority="60272">
      <formula>SEARCH("REFUND", $Y46)&gt;0</formula>
    </cfRule>
  </conditionalFormatting>
  <conditionalFormatting sqref="H269">
    <cfRule type="expression" dxfId="503" priority="60339">
      <formula>SEARCH("REFUND", $Z89)&gt;0</formula>
    </cfRule>
  </conditionalFormatting>
  <conditionalFormatting sqref="E245:F245">
    <cfRule type="expression" dxfId="502" priority="60414">
      <formula>SEARCH("REFUND", $Y46)&gt;0</formula>
    </cfRule>
  </conditionalFormatting>
  <conditionalFormatting sqref="H245">
    <cfRule type="expression" dxfId="501" priority="60472">
      <formula>SEARCH("REFUND", $Z89)&gt;0</formula>
    </cfRule>
  </conditionalFormatting>
  <conditionalFormatting sqref="E244:F244">
    <cfRule type="expression" dxfId="500" priority="60483">
      <formula>SEARCH("REFUND", $Y46)&gt;0</formula>
    </cfRule>
  </conditionalFormatting>
  <conditionalFormatting sqref="H182">
    <cfRule type="expression" dxfId="499" priority="60542">
      <formula>SEARCH("REFUND", $Z30)&gt;0</formula>
    </cfRule>
  </conditionalFormatting>
  <conditionalFormatting sqref="E243:F243">
    <cfRule type="expression" dxfId="498" priority="60555">
      <formula>SEARCH("REFUND", $Y46)&gt;0</formula>
    </cfRule>
  </conditionalFormatting>
  <conditionalFormatting sqref="H208:H209 H221 H205:H206">
    <cfRule type="expression" dxfId="497" priority="60607">
      <formula>SEARCH("REFUND", $Z50)&gt;0</formula>
    </cfRule>
  </conditionalFormatting>
  <conditionalFormatting sqref="H203 H243">
    <cfRule type="expression" dxfId="496" priority="60658">
      <formula>SEARCH("REFUND", $Z49)&gt;0</formula>
    </cfRule>
  </conditionalFormatting>
  <conditionalFormatting sqref="H241">
    <cfRule type="expression" dxfId="495" priority="60664">
      <formula>SEARCH("REFUND", $Z89)&gt;0</formula>
    </cfRule>
  </conditionalFormatting>
  <conditionalFormatting sqref="E240:F240">
    <cfRule type="expression" dxfId="494" priority="60668">
      <formula>SEARCH("REFUND", $Y46)&gt;0</formula>
    </cfRule>
  </conditionalFormatting>
  <conditionalFormatting sqref="H240">
    <cfRule type="expression" dxfId="493" priority="60709">
      <formula>SEARCH("REFUND", $Z89)&gt;0</formula>
    </cfRule>
  </conditionalFormatting>
  <conditionalFormatting sqref="E239:F239">
    <cfRule type="expression" dxfId="492" priority="60719">
      <formula>SEARCH("REFUND", $Y46)&gt;0</formula>
    </cfRule>
  </conditionalFormatting>
  <conditionalFormatting sqref="H239">
    <cfRule type="expression" dxfId="491" priority="60781">
      <formula>SEARCH("REFUND", $Z89)&gt;0</formula>
    </cfRule>
  </conditionalFormatting>
  <conditionalFormatting sqref="E238:F238">
    <cfRule type="expression" dxfId="490" priority="60797">
      <formula>SEARCH("REFUND", $Y46)&gt;0</formula>
    </cfRule>
  </conditionalFormatting>
  <conditionalFormatting sqref="H238">
    <cfRule type="expression" dxfId="489" priority="60866">
      <formula>SEARCH("REFUND", $Z89)&gt;0</formula>
    </cfRule>
  </conditionalFormatting>
  <conditionalFormatting sqref="W111 G83:H83 G29:H29 C29 G21:H21">
    <cfRule type="expression" dxfId="488" priority="61072">
      <formula xml:space="preserve"> SEARCH("REFUND",#REF!)&gt;0</formula>
    </cfRule>
  </conditionalFormatting>
  <conditionalFormatting sqref="E268:F268">
    <cfRule type="expression" dxfId="487" priority="61076">
      <formula xml:space="preserve"> SEARCH("REFUND",#REF!)&gt;0</formula>
    </cfRule>
  </conditionalFormatting>
  <conditionalFormatting sqref="E313:F313">
    <cfRule type="expression" dxfId="486" priority="61183">
      <formula>SEARCH("REFUND", $Y92)&gt;0</formula>
    </cfRule>
  </conditionalFormatting>
  <conditionalFormatting sqref="E246:F247">
    <cfRule type="expression" dxfId="485" priority="61254">
      <formula>SEARCH("REFUND", $Y46)&gt;0</formula>
    </cfRule>
  </conditionalFormatting>
  <conditionalFormatting sqref="E250:F250">
    <cfRule type="expression" dxfId="484" priority="61708">
      <formula xml:space="preserve"> SEARCH("REFUND",#REF!)&gt;0</formula>
    </cfRule>
  </conditionalFormatting>
  <conditionalFormatting sqref="E328:F328 E330:F332">
    <cfRule type="expression" dxfId="483" priority="61824">
      <formula>SEARCH("REFUND", $Y126)&gt;0</formula>
    </cfRule>
  </conditionalFormatting>
  <conditionalFormatting sqref="H268">
    <cfRule type="expression" dxfId="482" priority="61827">
      <formula>SEARCH("REFUND", $Z90)&gt;0</formula>
    </cfRule>
  </conditionalFormatting>
  <conditionalFormatting sqref="W446">
    <cfRule type="expression" dxfId="481" priority="62031">
      <formula>SEARCH("REFUND", $AB150)&gt;0</formula>
    </cfRule>
  </conditionalFormatting>
  <conditionalFormatting sqref="E319:F319">
    <cfRule type="expression" dxfId="480" priority="62248">
      <formula>SEARCH("REFUND", $Y87)&gt;0</formula>
    </cfRule>
  </conditionalFormatting>
  <conditionalFormatting sqref="E320:F320">
    <cfRule type="expression" dxfId="479" priority="62358">
      <formula>SEARCH("REFUND", $Y88)&gt;0</formula>
    </cfRule>
  </conditionalFormatting>
  <conditionalFormatting sqref="G285">
    <cfRule type="expression" dxfId="478" priority="62373">
      <formula>SEARCH("REFUND", $Y139)&gt;0</formula>
    </cfRule>
  </conditionalFormatting>
  <conditionalFormatting sqref="E285:F285">
    <cfRule type="expression" dxfId="477" priority="62470">
      <formula>SEARCH("REFUND", $Y47)&gt;0</formula>
    </cfRule>
  </conditionalFormatting>
  <conditionalFormatting sqref="G284">
    <cfRule type="expression" dxfId="476" priority="62487">
      <formula>SEARCH("REFUND", $Y139)&gt;0</formula>
    </cfRule>
  </conditionalFormatting>
  <conditionalFormatting sqref="E284:F284">
    <cfRule type="expression" dxfId="475" priority="62581">
      <formula>SEARCH("REFUND", $Y47)&gt;0</formula>
    </cfRule>
  </conditionalFormatting>
  <conditionalFormatting sqref="C188 G188 C184 G184 C294:C295 G294:G295 G286:G287">
    <cfRule type="expression" dxfId="474" priority="62600">
      <formula>SEARCH("REFUND", $Y37)&gt;0</formula>
    </cfRule>
  </conditionalFormatting>
  <conditionalFormatting sqref="E283:F283">
    <cfRule type="expression" dxfId="473" priority="62693">
      <formula>SEARCH("REFUND", $Y47)&gt;0</formula>
    </cfRule>
  </conditionalFormatting>
  <conditionalFormatting sqref="G187">
    <cfRule type="expression" dxfId="472" priority="62713">
      <formula>SEARCH("REFUND", $Y41)&gt;0</formula>
    </cfRule>
  </conditionalFormatting>
  <conditionalFormatting sqref="E282:F282">
    <cfRule type="expression" dxfId="471" priority="62805">
      <formula>SEARCH("REFUND", $Y47)&gt;0</formula>
    </cfRule>
  </conditionalFormatting>
  <conditionalFormatting sqref="G281 C281">
    <cfRule type="expression" dxfId="470" priority="62823">
      <formula>SEARCH("REFUND", $Y139)&gt;0</formula>
    </cfRule>
  </conditionalFormatting>
  <conditionalFormatting sqref="E281:F281">
    <cfRule type="expression" dxfId="469" priority="62918">
      <formula>SEARCH("REFUND", $Y47)&gt;0</formula>
    </cfRule>
  </conditionalFormatting>
  <conditionalFormatting sqref="G280">
    <cfRule type="expression" dxfId="468" priority="62937">
      <formula>SEARCH("REFUND", $Y139)&gt;0</formula>
    </cfRule>
  </conditionalFormatting>
  <conditionalFormatting sqref="E280:F280">
    <cfRule type="expression" dxfId="467" priority="63032">
      <formula>SEARCH("REFUND", $Y47)&gt;0</formula>
    </cfRule>
  </conditionalFormatting>
  <conditionalFormatting sqref="G279 C279">
    <cfRule type="expression" dxfId="466" priority="63048">
      <formula>SEARCH("REFUND", $Y139)&gt;0</formula>
    </cfRule>
  </conditionalFormatting>
  <conditionalFormatting sqref="G278 C277:C278">
    <cfRule type="expression" dxfId="465" priority="63063">
      <formula>SEARCH("REFUND", $Y138)&gt;0</formula>
    </cfRule>
  </conditionalFormatting>
  <conditionalFormatting sqref="W464">
    <cfRule type="expression" dxfId="464" priority="63225">
      <formula>SEARCH("REFUND", $AB180)&gt;0</formula>
    </cfRule>
  </conditionalFormatting>
  <conditionalFormatting sqref="W362">
    <cfRule type="expression" dxfId="463" priority="63289">
      <formula>SEARCH("REFUND", $AB130)&gt;0</formula>
    </cfRule>
  </conditionalFormatting>
  <conditionalFormatting sqref="W361">
    <cfRule type="expression" dxfId="462" priority="63350">
      <formula>SEARCH("REFUND", $AB130)&gt;0</formula>
    </cfRule>
  </conditionalFormatting>
  <conditionalFormatting sqref="W361">
    <cfRule type="expression" dxfId="461" priority="63353">
      <formula>SEARCH("REFUND", $X193)&gt;0</formula>
    </cfRule>
  </conditionalFormatting>
  <conditionalFormatting sqref="W360">
    <cfRule type="expression" dxfId="460" priority="63412">
      <formula>SEARCH("REFUND", $AB130)&gt;0</formula>
    </cfRule>
  </conditionalFormatting>
  <conditionalFormatting sqref="W360">
    <cfRule type="expression" dxfId="459" priority="63416">
      <formula>SEARCH("REFUND", $X193)&gt;0</formula>
    </cfRule>
  </conditionalFormatting>
  <conditionalFormatting sqref="W359">
    <cfRule type="expression" dxfId="458" priority="63475">
      <formula>SEARCH("REFUND", $AB130)&gt;0</formula>
    </cfRule>
  </conditionalFormatting>
  <conditionalFormatting sqref="W359">
    <cfRule type="expression" dxfId="457" priority="63478">
      <formula>SEARCH("REFUND", $X193)&gt;0</formula>
    </cfRule>
  </conditionalFormatting>
  <conditionalFormatting sqref="W358">
    <cfRule type="expression" dxfId="456" priority="63537">
      <formula>SEARCH("REFUND", $AB130)&gt;0</formula>
    </cfRule>
  </conditionalFormatting>
  <conditionalFormatting sqref="W358">
    <cfRule type="expression" dxfId="455" priority="63542">
      <formula>SEARCH("REFUND", $X193)&gt;0</formula>
    </cfRule>
  </conditionalFormatting>
  <conditionalFormatting sqref="W357">
    <cfRule type="expression" dxfId="454" priority="63546">
      <formula>SEARCH("REFUND", $X193)&gt;0</formula>
    </cfRule>
  </conditionalFormatting>
  <conditionalFormatting sqref="W356">
    <cfRule type="expression" dxfId="453" priority="63549">
      <formula>SEARCH("REFUND", $X193)&gt;0</formula>
    </cfRule>
  </conditionalFormatting>
  <conditionalFormatting sqref="W355">
    <cfRule type="expression" dxfId="452" priority="63552">
      <formula>SEARCH("REFUND", $X193)&gt;0</formula>
    </cfRule>
  </conditionalFormatting>
  <conditionalFormatting sqref="C189">
    <cfRule type="expression" dxfId="451" priority="63555">
      <formula>SEARCH("REFUND", $X22)&gt;0</formula>
    </cfRule>
  </conditionalFormatting>
  <conditionalFormatting sqref="W353">
    <cfRule type="expression" dxfId="450" priority="63614">
      <formula>SEARCH("REFUND", $AB130)&gt;0</formula>
    </cfRule>
  </conditionalFormatting>
  <conditionalFormatting sqref="W378">
    <cfRule type="expression" dxfId="449" priority="63680">
      <formula>SEARCH("REFUND", $AB187)&gt;0</formula>
    </cfRule>
  </conditionalFormatting>
  <conditionalFormatting sqref="W377">
    <cfRule type="expression" dxfId="448" priority="63746">
      <formula>SEARCH("REFUND", $AB187)&gt;0</formula>
    </cfRule>
  </conditionalFormatting>
  <conditionalFormatting sqref="W378">
    <cfRule type="expression" dxfId="447" priority="63766">
      <formula>SEARCH("REFUND", $X205)&gt;0</formula>
    </cfRule>
  </conditionalFormatting>
  <conditionalFormatting sqref="W376">
    <cfRule type="expression" dxfId="446" priority="63809">
      <formula>SEARCH("REFUND", $AB187)&gt;0</formula>
    </cfRule>
  </conditionalFormatting>
  <conditionalFormatting sqref="W377">
    <cfRule type="expression" dxfId="445" priority="63829">
      <formula>SEARCH("REFUND", $X205)&gt;0</formula>
    </cfRule>
  </conditionalFormatting>
  <conditionalFormatting sqref="W375">
    <cfRule type="expression" dxfId="444" priority="63869">
      <formula>SEARCH("REFUND", $AB187)&gt;0</formula>
    </cfRule>
  </conditionalFormatting>
  <conditionalFormatting sqref="W376">
    <cfRule type="expression" dxfId="443" priority="63889">
      <formula>SEARCH("REFUND", $X205)&gt;0</formula>
    </cfRule>
  </conditionalFormatting>
  <conditionalFormatting sqref="W375">
    <cfRule type="expression" dxfId="442" priority="63961">
      <formula>SEARCH("REFUND", $X205)&gt;0</formula>
    </cfRule>
  </conditionalFormatting>
  <conditionalFormatting sqref="C83 G83:H83">
    <cfRule type="expression" dxfId="441" priority="63975">
      <formula xml:space="preserve"> SEARCH("REFUND",#REF!)&gt;0</formula>
    </cfRule>
  </conditionalFormatting>
  <conditionalFormatting sqref="G59:H59 C59">
    <cfRule type="expression" dxfId="440" priority="63978">
      <formula xml:space="preserve"> SEARCH("REFUND",#REF!)&gt;0</formula>
    </cfRule>
  </conditionalFormatting>
  <conditionalFormatting sqref="W374">
    <cfRule type="expression" dxfId="439" priority="64000">
      <formula>SEARCH("REFUND", $AB187)&gt;0</formula>
    </cfRule>
  </conditionalFormatting>
  <conditionalFormatting sqref="W549:W552">
    <cfRule type="expression" dxfId="438" priority="64360">
      <formula>SEARCH("REFUND", $AB381)&gt;0</formula>
    </cfRule>
  </conditionalFormatting>
  <conditionalFormatting sqref="W382:W384">
    <cfRule type="expression" dxfId="437" priority="64361">
      <formula>SEARCH("REFUND", $AB189)&gt;0</formula>
    </cfRule>
  </conditionalFormatting>
  <conditionalFormatting sqref="W437">
    <cfRule type="expression" dxfId="436" priority="64500">
      <formula>SEARCH("REFUND", $AB200)&gt;0</formula>
    </cfRule>
  </conditionalFormatting>
  <conditionalFormatting sqref="C87 G87:H87">
    <cfRule type="expression" dxfId="435" priority="64501">
      <formula xml:space="preserve"> SEARCH("REFUND",#REF!)&gt;0</formula>
    </cfRule>
  </conditionalFormatting>
  <conditionalFormatting sqref="W435">
    <cfRule type="expression" dxfId="434" priority="64559">
      <formula>SEARCH("REFUND", $AB199)&gt;0</formula>
    </cfRule>
  </conditionalFormatting>
  <conditionalFormatting sqref="W435">
    <cfRule type="expression" dxfId="433" priority="64668">
      <formula>SEARCH("REFUND", $X217)&gt;0</formula>
    </cfRule>
  </conditionalFormatting>
  <conditionalFormatting sqref="W108">
    <cfRule type="expression" dxfId="432" priority="64888">
      <formula xml:space="preserve"> SEARCH("REFUND",#REF!)&gt;0</formula>
    </cfRule>
  </conditionalFormatting>
  <conditionalFormatting sqref="G19:H19">
    <cfRule type="expression" dxfId="431" priority="64926">
      <formula xml:space="preserve"> SEARCH("REFUND",#REF!)&gt;0</formula>
    </cfRule>
  </conditionalFormatting>
  <conditionalFormatting sqref="W434">
    <cfRule type="expression" dxfId="430" priority="65431">
      <formula>SEARCH("REFUND", $AB199)&gt;0</formula>
    </cfRule>
  </conditionalFormatting>
  <conditionalFormatting sqref="W433">
    <cfRule type="expression" dxfId="429" priority="65476">
      <formula>SEARCH("REFUND", $AB199)&gt;0</formula>
    </cfRule>
  </conditionalFormatting>
  <conditionalFormatting sqref="W434">
    <cfRule type="expression" dxfId="428" priority="65504">
      <formula>SEARCH("REFUND", $X217)&gt;0</formula>
    </cfRule>
  </conditionalFormatting>
  <conditionalFormatting sqref="W432">
    <cfRule type="expression" dxfId="427" priority="65511">
      <formula>SEARCH("REFUND", $AB199)&gt;0</formula>
    </cfRule>
  </conditionalFormatting>
  <conditionalFormatting sqref="W433">
    <cfRule type="expression" dxfId="426" priority="65540">
      <formula>SEARCH("REFUND", $X217)&gt;0</formula>
    </cfRule>
  </conditionalFormatting>
  <conditionalFormatting sqref="W431">
    <cfRule type="expression" dxfId="425" priority="65547">
      <formula>SEARCH("REFUND", $AB199)&gt;0</formula>
    </cfRule>
  </conditionalFormatting>
  <conditionalFormatting sqref="W432">
    <cfRule type="expression" dxfId="424" priority="65575">
      <formula>SEARCH("REFUND", $X217)&gt;0</formula>
    </cfRule>
  </conditionalFormatting>
  <conditionalFormatting sqref="W430">
    <cfRule type="expression" dxfId="423" priority="65582">
      <formula>SEARCH("REFUND", $AB199)&gt;0</formula>
    </cfRule>
  </conditionalFormatting>
  <conditionalFormatting sqref="W431">
    <cfRule type="expression" dxfId="422" priority="65610">
      <formula>SEARCH("REFUND", $X217)&gt;0</formula>
    </cfRule>
  </conditionalFormatting>
  <conditionalFormatting sqref="W429">
    <cfRule type="expression" dxfId="421" priority="65617">
      <formula>SEARCH("REFUND", $AB199)&gt;0</formula>
    </cfRule>
  </conditionalFormatting>
  <conditionalFormatting sqref="W430">
    <cfRule type="expression" dxfId="420" priority="65645">
      <formula>SEARCH("REFUND", $X217)&gt;0</formula>
    </cfRule>
  </conditionalFormatting>
  <conditionalFormatting sqref="W428">
    <cfRule type="expression" dxfId="419" priority="65652">
      <formula>SEARCH("REFUND", $AB199)&gt;0</formula>
    </cfRule>
  </conditionalFormatting>
  <conditionalFormatting sqref="W429">
    <cfRule type="expression" dxfId="418" priority="65681">
      <formula>SEARCH("REFUND", $X217)&gt;0</formula>
    </cfRule>
  </conditionalFormatting>
  <conditionalFormatting sqref="W428">
    <cfRule type="expression" dxfId="417" priority="65710">
      <formula>SEARCH("REFUND", $X217)&gt;0</formula>
    </cfRule>
  </conditionalFormatting>
  <conditionalFormatting sqref="W426">
    <cfRule type="expression" dxfId="416" priority="65717">
      <formula>SEARCH("REFUND", $AB199)&gt;0</formula>
    </cfRule>
  </conditionalFormatting>
  <conditionalFormatting sqref="W427">
    <cfRule type="expression" dxfId="415" priority="65743">
      <formula>SEARCH("REFUND", $X217)&gt;0</formula>
    </cfRule>
  </conditionalFormatting>
  <conditionalFormatting sqref="W425">
    <cfRule type="expression" dxfId="414" priority="65750">
      <formula>SEARCH("REFUND", $AB199)&gt;0</formula>
    </cfRule>
  </conditionalFormatting>
  <conditionalFormatting sqref="W426">
    <cfRule type="expression" dxfId="413" priority="65774">
      <formula>SEARCH("REFUND", $X217)&gt;0</formula>
    </cfRule>
  </conditionalFormatting>
  <conditionalFormatting sqref="W424">
    <cfRule type="expression" dxfId="412" priority="65781">
      <formula>SEARCH("REFUND", $AB199)&gt;0</formula>
    </cfRule>
  </conditionalFormatting>
  <conditionalFormatting sqref="W425">
    <cfRule type="expression" dxfId="411" priority="65810">
      <formula>SEARCH("REFUND", $X217)&gt;0</formula>
    </cfRule>
  </conditionalFormatting>
  <conditionalFormatting sqref="W423">
    <cfRule type="expression" dxfId="410" priority="65812">
      <formula>SEARCH("REFUND", $AB199)&gt;0</formula>
    </cfRule>
  </conditionalFormatting>
  <conditionalFormatting sqref="W424">
    <cfRule type="expression" dxfId="409" priority="65844">
      <formula>SEARCH("REFUND", $X217)&gt;0</formula>
    </cfRule>
  </conditionalFormatting>
  <conditionalFormatting sqref="W422">
    <cfRule type="expression" dxfId="408" priority="65851">
      <formula>SEARCH("REFUND", $AB199)&gt;0</formula>
    </cfRule>
  </conditionalFormatting>
  <conditionalFormatting sqref="W423">
    <cfRule type="expression" dxfId="407" priority="65878">
      <formula>SEARCH("REFUND", $X217)&gt;0</formula>
    </cfRule>
  </conditionalFormatting>
  <conditionalFormatting sqref="W421">
    <cfRule type="expression" dxfId="406" priority="65885">
      <formula>SEARCH("REFUND", $AB199)&gt;0</formula>
    </cfRule>
  </conditionalFormatting>
  <conditionalFormatting sqref="W422">
    <cfRule type="expression" dxfId="405" priority="65908">
      <formula>SEARCH("REFUND", $X217)&gt;0</formula>
    </cfRule>
  </conditionalFormatting>
  <conditionalFormatting sqref="W420">
    <cfRule type="expression" dxfId="404" priority="65915">
      <formula>SEARCH("REFUND", $AB199)&gt;0</formula>
    </cfRule>
  </conditionalFormatting>
  <conditionalFormatting sqref="W421">
    <cfRule type="expression" dxfId="403" priority="65939">
      <formula>SEARCH("REFUND", $X217)&gt;0</formula>
    </cfRule>
  </conditionalFormatting>
  <conditionalFormatting sqref="W419">
    <cfRule type="expression" dxfId="402" priority="65946">
      <formula>SEARCH("REFUND", $AB199)&gt;0</formula>
    </cfRule>
  </conditionalFormatting>
  <conditionalFormatting sqref="W420">
    <cfRule type="expression" dxfId="401" priority="65969">
      <formula>SEARCH("REFUND", $X217)&gt;0</formula>
    </cfRule>
  </conditionalFormatting>
  <conditionalFormatting sqref="W418">
    <cfRule type="expression" dxfId="400" priority="65976">
      <formula>SEARCH("REFUND", $AB199)&gt;0</formula>
    </cfRule>
  </conditionalFormatting>
  <conditionalFormatting sqref="W419">
    <cfRule type="expression" dxfId="399" priority="65998">
      <formula>SEARCH("REFUND", $X217)&gt;0</formula>
    </cfRule>
  </conditionalFormatting>
  <conditionalFormatting sqref="W417">
    <cfRule type="expression" dxfId="398" priority="66005">
      <formula>SEARCH("REFUND", $AB199)&gt;0</formula>
    </cfRule>
  </conditionalFormatting>
  <conditionalFormatting sqref="W418">
    <cfRule type="expression" dxfId="397" priority="66027">
      <formula>SEARCH("REFUND", $X217)&gt;0</formula>
    </cfRule>
  </conditionalFormatting>
  <conditionalFormatting sqref="W416">
    <cfRule type="expression" dxfId="396" priority="66034">
      <formula>SEARCH("REFUND", $AB199)&gt;0</formula>
    </cfRule>
  </conditionalFormatting>
  <conditionalFormatting sqref="W417">
    <cfRule type="expression" dxfId="395" priority="66061">
      <formula>SEARCH("REFUND", $X217)&gt;0</formula>
    </cfRule>
  </conditionalFormatting>
  <conditionalFormatting sqref="W415">
    <cfRule type="expression" dxfId="394" priority="66063">
      <formula>SEARCH("REFUND", $AB199)&gt;0</formula>
    </cfRule>
  </conditionalFormatting>
  <conditionalFormatting sqref="W414">
    <cfRule type="expression" dxfId="393" priority="66100">
      <formula>SEARCH("REFUND", $AB199)&gt;0</formula>
    </cfRule>
  </conditionalFormatting>
  <conditionalFormatting sqref="W415">
    <cfRule type="expression" dxfId="392" priority="66126">
      <formula>SEARCH("REFUND", $X217)&gt;0</formula>
    </cfRule>
  </conditionalFormatting>
  <conditionalFormatting sqref="W413">
    <cfRule type="expression" dxfId="391" priority="66133">
      <formula>SEARCH("REFUND", $AB199)&gt;0</formula>
    </cfRule>
  </conditionalFormatting>
  <conditionalFormatting sqref="W414">
    <cfRule type="expression" dxfId="390" priority="66155">
      <formula>SEARCH("REFUND", $X217)&gt;0</formula>
    </cfRule>
  </conditionalFormatting>
  <conditionalFormatting sqref="W413">
    <cfRule type="expression" dxfId="389" priority="66180">
      <formula>SEARCH("REFUND", $X217)&gt;0</formula>
    </cfRule>
  </conditionalFormatting>
  <conditionalFormatting sqref="W412">
    <cfRule type="expression" dxfId="388" priority="66207">
      <formula>SEARCH("REFUND", $X217)&gt;0</formula>
    </cfRule>
  </conditionalFormatting>
  <conditionalFormatting sqref="W410">
    <cfRule type="expression" dxfId="387" priority="66215">
      <formula>SEARCH("REFUND", $AB199)&gt;0</formula>
    </cfRule>
  </conditionalFormatting>
  <conditionalFormatting sqref="W411">
    <cfRule type="expression" dxfId="386" priority="66239">
      <formula>SEARCH("REFUND", $X217)&gt;0</formula>
    </cfRule>
  </conditionalFormatting>
  <conditionalFormatting sqref="W409">
    <cfRule type="expression" dxfId="385" priority="66246">
      <formula>SEARCH("REFUND", $AB199)&gt;0</formula>
    </cfRule>
  </conditionalFormatting>
  <conditionalFormatting sqref="W410">
    <cfRule type="expression" dxfId="384" priority="66267">
      <formula>SEARCH("REFUND", $X217)&gt;0</formula>
    </cfRule>
  </conditionalFormatting>
  <conditionalFormatting sqref="W408">
    <cfRule type="expression" dxfId="383" priority="66274">
      <formula>SEARCH("REFUND", $AB199)&gt;0</formula>
    </cfRule>
  </conditionalFormatting>
  <conditionalFormatting sqref="W409">
    <cfRule type="expression" dxfId="382" priority="66295">
      <formula>SEARCH("REFUND", $X217)&gt;0</formula>
    </cfRule>
  </conditionalFormatting>
  <conditionalFormatting sqref="W407">
    <cfRule type="expression" dxfId="381" priority="66302">
      <formula>SEARCH("REFUND", $AB199)&gt;0</formula>
    </cfRule>
  </conditionalFormatting>
  <conditionalFormatting sqref="W408">
    <cfRule type="expression" dxfId="380" priority="66325">
      <formula>SEARCH("REFUND", $X217)&gt;0</formula>
    </cfRule>
  </conditionalFormatting>
  <conditionalFormatting sqref="W407">
    <cfRule type="expression" dxfId="379" priority="66352">
      <formula>SEARCH("REFUND", $X217)&gt;0</formula>
    </cfRule>
  </conditionalFormatting>
  <conditionalFormatting sqref="W406">
    <cfRule type="expression" dxfId="378" priority="66359">
      <formula>SEARCH("REFUND", $AB199)&gt;0</formula>
    </cfRule>
  </conditionalFormatting>
  <conditionalFormatting sqref="C22 G22:H22">
    <cfRule type="expression" dxfId="377" priority="66390">
      <formula xml:space="preserve"> SEARCH("REFUND",#REF!)&gt;0</formula>
    </cfRule>
  </conditionalFormatting>
  <conditionalFormatting sqref="W406">
    <cfRule type="expression" dxfId="376" priority="66409">
      <formula>SEARCH("REFUND", $X217)&gt;0</formula>
    </cfRule>
  </conditionalFormatting>
  <conditionalFormatting sqref="W405">
    <cfRule type="expression" dxfId="375" priority="66416">
      <formula>SEARCH("REFUND", $AB199)&gt;0</formula>
    </cfRule>
  </conditionalFormatting>
  <conditionalFormatting sqref="W404">
    <cfRule type="expression" dxfId="374" priority="66442">
      <formula>SEARCH("REFUND", $AB199)&gt;0</formula>
    </cfRule>
  </conditionalFormatting>
  <conditionalFormatting sqref="W405">
    <cfRule type="expression" dxfId="373" priority="66461">
      <formula>SEARCH("REFUND", $X217)&gt;0</formula>
    </cfRule>
  </conditionalFormatting>
  <conditionalFormatting sqref="W403">
    <cfRule type="expression" dxfId="372" priority="66468">
      <formula>SEARCH("REFUND", $AB199)&gt;0</formula>
    </cfRule>
  </conditionalFormatting>
  <conditionalFormatting sqref="E297:H299">
    <cfRule type="expression" dxfId="371" priority="66488">
      <formula>SEARCH("REFUND", $X111)&gt;0</formula>
    </cfRule>
  </conditionalFormatting>
  <conditionalFormatting sqref="W402">
    <cfRule type="expression" dxfId="370" priority="66495">
      <formula>SEARCH("REFUND", $AB199)&gt;0</formula>
    </cfRule>
  </conditionalFormatting>
  <conditionalFormatting sqref="E300:H300">
    <cfRule type="expression" dxfId="369" priority="66516">
      <formula>SEARCH("REFUND", $X113)&gt;0</formula>
    </cfRule>
  </conditionalFormatting>
  <conditionalFormatting sqref="W401">
    <cfRule type="expression" dxfId="368" priority="66521">
      <formula>SEARCH("REFUND", $AB199)&gt;0</formula>
    </cfRule>
  </conditionalFormatting>
  <conditionalFormatting sqref="E297:H297">
    <cfRule type="expression" dxfId="367" priority="66542">
      <formula>SEARCH("REFUND", $X110)&gt;0</formula>
    </cfRule>
  </conditionalFormatting>
  <conditionalFormatting sqref="W403">
    <cfRule type="expression" dxfId="366" priority="66567">
      <formula>SEARCH("REFUND", $X217)&gt;0</formula>
    </cfRule>
  </conditionalFormatting>
  <conditionalFormatting sqref="W400">
    <cfRule type="expression" dxfId="365" priority="66587">
      <formula>SEARCH("REFUND", $X217)&gt;0</formula>
    </cfRule>
  </conditionalFormatting>
  <conditionalFormatting sqref="W398">
    <cfRule type="expression" dxfId="364" priority="66592">
      <formula>SEARCH("REFUND", $AB199)&gt;0</formula>
    </cfRule>
  </conditionalFormatting>
  <conditionalFormatting sqref="W406">
    <cfRule type="expression" dxfId="363" priority="10">
      <formula>SEARCH("REFUND", $AB200)&gt;0</formula>
    </cfRule>
  </conditionalFormatting>
  <conditionalFormatting sqref="W406">
    <cfRule type="expression" dxfId="362" priority="9">
      <formula>SEARCH("REFUND", $X218)&gt;0</formula>
    </cfRule>
  </conditionalFormatting>
  <conditionalFormatting sqref="W524">
    <cfRule type="expression" dxfId="361" priority="67008">
      <formula>SEARCH("REFUND", $AB209)&gt;0</formula>
    </cfRule>
  </conditionalFormatting>
  <conditionalFormatting sqref="W507">
    <cfRule type="expression" dxfId="360" priority="67124">
      <formula>SEARCH("REFUND", $AB201)&gt;0</formula>
    </cfRule>
  </conditionalFormatting>
  <conditionalFormatting sqref="W506">
    <cfRule type="expression" dxfId="359" priority="67134">
      <formula>SEARCH("REFUND", $AB201)&gt;0</formula>
    </cfRule>
  </conditionalFormatting>
  <conditionalFormatting sqref="G35:H36 C35:C36">
    <cfRule type="expression" dxfId="358" priority="67141">
      <formula>SEARCH("REFUND", $Z1048501)&gt;0</formula>
    </cfRule>
  </conditionalFormatting>
  <conditionalFormatting sqref="G30:H32">
    <cfRule type="expression" dxfId="357" priority="67144">
      <formula>SEARCH("REFUND", $Z1048500)&gt;0</formula>
    </cfRule>
  </conditionalFormatting>
  <conditionalFormatting sqref="W505">
    <cfRule type="expression" dxfId="356" priority="67165">
      <formula>SEARCH("REFUND", $AB201)&gt;0</formula>
    </cfRule>
  </conditionalFormatting>
  <conditionalFormatting sqref="W504">
    <cfRule type="expression" dxfId="355" priority="67174">
      <formula>SEARCH("REFUND", $AB201)&gt;0</formula>
    </cfRule>
  </conditionalFormatting>
  <conditionalFormatting sqref="W502:W503">
    <cfRule type="expression" dxfId="354" priority="67185">
      <formula>SEARCH("REFUND", $AB201)&gt;0</formula>
    </cfRule>
  </conditionalFormatting>
  <conditionalFormatting sqref="C13">
    <cfRule type="expression" dxfId="353" priority="67187">
      <formula xml:space="preserve"> SEARCH("REFUND",#REF!)&gt;0</formula>
    </cfRule>
  </conditionalFormatting>
  <conditionalFormatting sqref="W501">
    <cfRule type="expression" dxfId="352" priority="67197">
      <formula>SEARCH("REFUND", $AB201)&gt;0</formula>
    </cfRule>
  </conditionalFormatting>
  <conditionalFormatting sqref="W500">
    <cfRule type="expression" dxfId="351" priority="67208">
      <formula>SEARCH("REFUND", $AB201)&gt;0</formula>
    </cfRule>
  </conditionalFormatting>
  <conditionalFormatting sqref="W499">
    <cfRule type="expression" dxfId="350" priority="67219">
      <formula>SEARCH("REFUND", $AB201)&gt;0</formula>
    </cfRule>
  </conditionalFormatting>
  <conditionalFormatting sqref="W498">
    <cfRule type="expression" dxfId="349" priority="67230">
      <formula>SEARCH("REFUND", $AB201)&gt;0</formula>
    </cfRule>
  </conditionalFormatting>
  <conditionalFormatting sqref="W497">
    <cfRule type="expression" dxfId="348" priority="67240">
      <formula>SEARCH("REFUND", $AB201)&gt;0</formula>
    </cfRule>
  </conditionalFormatting>
  <conditionalFormatting sqref="W543">
    <cfRule type="expression" dxfId="347" priority="67248">
      <formula>SEARCH("REFUND", $AB274)&gt;0</formula>
    </cfRule>
  </conditionalFormatting>
  <conditionalFormatting sqref="G4:H4 C4">
    <cfRule type="expression" dxfId="346" priority="67252">
      <formula xml:space="preserve"> SEARCH("REFUND",#REF!)&gt;0</formula>
    </cfRule>
  </conditionalFormatting>
  <conditionalFormatting sqref="W495">
    <cfRule type="expression" dxfId="345" priority="67260">
      <formula>SEARCH("REFUND", $AB201)&gt;0</formula>
    </cfRule>
  </conditionalFormatting>
  <conditionalFormatting sqref="W494">
    <cfRule type="expression" dxfId="344" priority="67267">
      <formula>SEARCH("REFUND", $AB201)&gt;0</formula>
    </cfRule>
  </conditionalFormatting>
  <conditionalFormatting sqref="W493">
    <cfRule type="expression" dxfId="343" priority="67281">
      <formula>SEARCH("REFUND", $AB201)&gt;0</formula>
    </cfRule>
  </conditionalFormatting>
  <conditionalFormatting sqref="W492">
    <cfRule type="expression" dxfId="342" priority="67289">
      <formula>SEARCH("REFUND", $AB201)&gt;0</formula>
    </cfRule>
  </conditionalFormatting>
  <conditionalFormatting sqref="W491">
    <cfRule type="expression" dxfId="341" priority="67297">
      <formula>SEARCH("REFUND", $AB201)&gt;0</formula>
    </cfRule>
  </conditionalFormatting>
  <conditionalFormatting sqref="W490">
    <cfRule type="expression" dxfId="340" priority="67304">
      <formula>SEARCH("REFUND", $AB201)&gt;0</formula>
    </cfRule>
  </conditionalFormatting>
  <conditionalFormatting sqref="W489">
    <cfRule type="expression" dxfId="339" priority="67311">
      <formula>SEARCH("REFUND", $AB201)&gt;0</formula>
    </cfRule>
  </conditionalFormatting>
  <conditionalFormatting sqref="W487">
    <cfRule type="expression" dxfId="338" priority="67325">
      <formula>SEARCH("REFUND", $AB201)&gt;0</formula>
    </cfRule>
  </conditionalFormatting>
  <conditionalFormatting sqref="W486">
    <cfRule type="expression" dxfId="337" priority="67333">
      <formula>SEARCH("REFUND", $AB201)&gt;0</formula>
    </cfRule>
  </conditionalFormatting>
  <conditionalFormatting sqref="W485">
    <cfRule type="expression" dxfId="336" priority="67340">
      <formula>SEARCH("REFUND", $AB201)&gt;0</formula>
    </cfRule>
  </conditionalFormatting>
  <conditionalFormatting sqref="W447">
    <cfRule type="expression" dxfId="335" priority="67347">
      <formula>SEARCH("REFUND", $AB162)&gt;0</formula>
    </cfRule>
  </conditionalFormatting>
  <conditionalFormatting sqref="W483">
    <cfRule type="expression" dxfId="334" priority="67354">
      <formula>SEARCH("REFUND", $AB201)&gt;0</formula>
    </cfRule>
  </conditionalFormatting>
  <conditionalFormatting sqref="W482">
    <cfRule type="expression" dxfId="333" priority="67361">
      <formula>SEARCH("REFUND", $AB201)&gt;0</formula>
    </cfRule>
  </conditionalFormatting>
  <conditionalFormatting sqref="W481">
    <cfRule type="expression" dxfId="332" priority="67368">
      <formula>SEARCH("REFUND", $AB201)&gt;0</formula>
    </cfRule>
  </conditionalFormatting>
  <conditionalFormatting sqref="W480">
    <cfRule type="expression" dxfId="331" priority="67375">
      <formula>SEARCH("REFUND", $AB201)&gt;0</formula>
    </cfRule>
  </conditionalFormatting>
  <conditionalFormatting sqref="W479">
    <cfRule type="expression" dxfId="330" priority="67383">
      <formula>SEARCH("REFUND", $AB201)&gt;0</formula>
    </cfRule>
  </conditionalFormatting>
  <conditionalFormatting sqref="W478">
    <cfRule type="expression" dxfId="329" priority="67390">
      <formula>SEARCH("REFUND", $AB201)&gt;0</formula>
    </cfRule>
  </conditionalFormatting>
  <conditionalFormatting sqref="W477">
    <cfRule type="expression" dxfId="328" priority="67397">
      <formula>SEARCH("REFUND", $AB201)&gt;0</formula>
    </cfRule>
  </conditionalFormatting>
  <conditionalFormatting sqref="W476">
    <cfRule type="expression" dxfId="327" priority="67404">
      <formula>SEARCH("REFUND", $AB201)&gt;0</formula>
    </cfRule>
  </conditionalFormatting>
  <conditionalFormatting sqref="W474">
    <cfRule type="expression" dxfId="326" priority="67479">
      <formula>SEARCH("REFUND", $AB201)&gt;0</formula>
    </cfRule>
  </conditionalFormatting>
  <conditionalFormatting sqref="W473">
    <cfRule type="expression" dxfId="325" priority="67486">
      <formula>SEARCH("REFUND", $AB201)&gt;0</formula>
    </cfRule>
  </conditionalFormatting>
  <conditionalFormatting sqref="W472">
    <cfRule type="expression" dxfId="324" priority="67493">
      <formula>SEARCH("REFUND", $AB201)&gt;0</formula>
    </cfRule>
  </conditionalFormatting>
  <conditionalFormatting sqref="C8:C9 G8:H9">
    <cfRule type="expression" dxfId="323" priority="67783">
      <formula>SEARCH("REFUND", $Z1048501)&gt;0</formula>
    </cfRule>
  </conditionalFormatting>
  <conditionalFormatting sqref="G22:H26">
    <cfRule type="expression" dxfId="322" priority="67896">
      <formula>SEARCH("REFUND", $Z1048498)&gt;0</formula>
    </cfRule>
  </conditionalFormatting>
  <conditionalFormatting sqref="H10:H12">
    <cfRule type="expression" dxfId="321" priority="67897">
      <formula>SEARCH("REFUND", $Z1048500)&gt;0</formula>
    </cfRule>
  </conditionalFormatting>
  <conditionalFormatting sqref="C41:C44 G41:H44">
    <cfRule type="expression" dxfId="320" priority="67898">
      <formula>SEARCH("REFUND", $Z1048499)&gt;0</formula>
    </cfRule>
  </conditionalFormatting>
  <conditionalFormatting sqref="C38:C39 G38:H39">
    <cfRule type="expression" dxfId="319" priority="67900">
      <formula>SEARCH("REFUND", $Z1048501)&gt;0</formula>
    </cfRule>
  </conditionalFormatting>
  <conditionalFormatting sqref="C28 H28">
    <cfRule type="expression" dxfId="318" priority="67902">
      <formula>SEARCH("REFUND", $Z1048502)&gt;0</formula>
    </cfRule>
  </conditionalFormatting>
  <conditionalFormatting sqref="G47:H49">
    <cfRule type="expression" dxfId="317" priority="67904">
      <formula>SEARCH("REFUND", $Z1048500)&gt;0</formula>
    </cfRule>
  </conditionalFormatting>
  <conditionalFormatting sqref="C14:C18 G13:H18">
    <cfRule type="expression" dxfId="316" priority="67905">
      <formula>SEARCH("REFUND", $Z1048497)&gt;0</formula>
    </cfRule>
  </conditionalFormatting>
  <conditionalFormatting sqref="H10:H12">
    <cfRule type="expression" dxfId="315" priority="67907">
      <formula>SEARCH("REFUND", $AC1048500)&gt;0</formula>
    </cfRule>
  </conditionalFormatting>
  <conditionalFormatting sqref="C47:C48">
    <cfRule type="expression" dxfId="314" priority="67908">
      <formula>SEARCH("REFUND", $AC1048501)&gt;0</formula>
    </cfRule>
  </conditionalFormatting>
  <conditionalFormatting sqref="C30:C31">
    <cfRule type="expression" dxfId="313" priority="67912">
      <formula>SEARCH("REFUND", $Z1048501)&gt;0</formula>
    </cfRule>
  </conditionalFormatting>
  <conditionalFormatting sqref="C6 G6:H6">
    <cfRule type="expression" dxfId="312" priority="67915">
      <formula>SEARCH("REFUND", $Z1048501)&gt;0</formula>
    </cfRule>
  </conditionalFormatting>
  <conditionalFormatting sqref="G97:H98 C97:C98">
    <cfRule type="expression" dxfId="311" priority="67921">
      <formula>SEARCH("REFUND", $Z1048501)&gt;0</formula>
    </cfRule>
  </conditionalFormatting>
  <conditionalFormatting sqref="W551">
    <cfRule type="expression" dxfId="310" priority="67975">
      <formula>SEARCH("REFUND", $AB290)&gt;0</formula>
    </cfRule>
  </conditionalFormatting>
  <conditionalFormatting sqref="W374">
    <cfRule type="expression" dxfId="309" priority="67999">
      <formula>SEARCH("REFUND", $X205)&gt;0</formula>
    </cfRule>
  </conditionalFormatting>
  <conditionalFormatting sqref="W294:W295">
    <cfRule type="expression" dxfId="308" priority="68585">
      <formula>SEARCH("REFUND", $AB130)&gt;0</formula>
    </cfRule>
  </conditionalFormatting>
  <conditionalFormatting sqref="W293">
    <cfRule type="expression" dxfId="307" priority="68674">
      <formula>SEARCH("REFUND", $AB130)&gt;0</formula>
    </cfRule>
  </conditionalFormatting>
  <conditionalFormatting sqref="E290:F291">
    <cfRule type="expression" dxfId="306" priority="68749">
      <formula>SEARCH("REFUND", $Y20)&gt;0</formula>
    </cfRule>
  </conditionalFormatting>
  <conditionalFormatting sqref="W292">
    <cfRule type="expression" dxfId="305" priority="68770">
      <formula>SEARCH("REFUND", $AB130)&gt;0</formula>
    </cfRule>
  </conditionalFormatting>
  <conditionalFormatting sqref="F317">
    <cfRule type="expression" dxfId="304" priority="69024">
      <formula>SEARCH("REFUND", $Y54)&gt;0</formula>
    </cfRule>
  </conditionalFormatting>
  <conditionalFormatting sqref="W544:W549">
    <cfRule type="expression" dxfId="303" priority="69386">
      <formula xml:space="preserve"> SEARCH("REFUND",#REF!)&gt;0</formula>
    </cfRule>
  </conditionalFormatting>
  <conditionalFormatting sqref="W385">
    <cfRule type="expression" dxfId="302" priority="69410">
      <formula>SEARCH("REFUND", $X211)&gt;0</formula>
    </cfRule>
  </conditionalFormatting>
  <conditionalFormatting sqref="E316:F316">
    <cfRule type="expression" dxfId="301" priority="69511">
      <formula>SEARCH("REFUND", $Y78)&gt;0</formula>
    </cfRule>
  </conditionalFormatting>
  <conditionalFormatting sqref="C290:C291 G290:G291 C283">
    <cfRule type="expression" dxfId="300" priority="69653">
      <formula>SEARCH("REFUND", $Y139)&gt;0</formula>
    </cfRule>
  </conditionalFormatting>
  <conditionalFormatting sqref="W527">
    <cfRule type="expression" dxfId="299" priority="70165">
      <formula>SEARCH("REFUND", $AB351)&gt;0</formula>
    </cfRule>
  </conditionalFormatting>
  <conditionalFormatting sqref="W411">
    <cfRule type="expression" dxfId="298" priority="70456">
      <formula>SEARCH("REFUND", $AB199)&gt;0</formula>
    </cfRule>
  </conditionalFormatting>
  <conditionalFormatting sqref="W412">
    <cfRule type="expression" dxfId="297" priority="70457">
      <formula>SEARCH("REFUND", $AB199)&gt;0</formula>
    </cfRule>
  </conditionalFormatting>
  <conditionalFormatting sqref="H267">
    <cfRule type="expression" dxfId="296" priority="70458">
      <formula>SEARCH("REFUND", $Z90)&gt;0</formula>
    </cfRule>
  </conditionalFormatting>
  <conditionalFormatting sqref="C184 G184">
    <cfRule type="expression" dxfId="295" priority="70477">
      <formula>SEARCH("REFUND", $Y43)&gt;0</formula>
    </cfRule>
  </conditionalFormatting>
  <conditionalFormatting sqref="W496">
    <cfRule type="expression" dxfId="294" priority="70521">
      <formula>SEARCH("REFUND", $AB201)&gt;0</formula>
    </cfRule>
  </conditionalFormatting>
  <conditionalFormatting sqref="H266">
    <cfRule type="expression" dxfId="293" priority="70522">
      <formula>SEARCH("REFUND", $Z90)&gt;0</formula>
    </cfRule>
  </conditionalFormatting>
  <conditionalFormatting sqref="H265">
    <cfRule type="expression" dxfId="292" priority="70582">
      <formula>SEARCH("REFUND", $Z90)&gt;0</formula>
    </cfRule>
  </conditionalFormatting>
  <conditionalFormatting sqref="E253:F253 C315">
    <cfRule type="expression" dxfId="291" priority="70620">
      <formula>SEARCH("REFUND", $Y47)&gt;0</formula>
    </cfRule>
  </conditionalFormatting>
  <conditionalFormatting sqref="E260:F260">
    <cfRule type="expression" dxfId="290" priority="70770">
      <formula>SEARCH("REFUND", $Y47)&gt;0</formula>
    </cfRule>
  </conditionalFormatting>
  <conditionalFormatting sqref="E259:F259">
    <cfRule type="expression" dxfId="289" priority="70846">
      <formula>SEARCH("REFUND", $Y47)&gt;0</formula>
    </cfRule>
  </conditionalFormatting>
  <conditionalFormatting sqref="E262:F262">
    <cfRule type="expression" dxfId="288" priority="70917">
      <formula>SEARCH("REFUND", $Y47)&gt;0</formula>
    </cfRule>
  </conditionalFormatting>
  <conditionalFormatting sqref="H230">
    <cfRule type="expression" dxfId="287" priority="71066">
      <formula>SEARCH("REFUND", $Z64)&gt;0</formula>
    </cfRule>
  </conditionalFormatting>
  <conditionalFormatting sqref="E263:F263">
    <cfRule type="expression" dxfId="286" priority="71138">
      <formula>SEARCH("REFUND", $Y48)&gt;0</formula>
    </cfRule>
  </conditionalFormatting>
  <conditionalFormatting sqref="W397">
    <cfRule type="expression" dxfId="285" priority="71147">
      <formula>SEARCH("REFUND", $AB199)&gt;0</formula>
    </cfRule>
  </conditionalFormatting>
  <conditionalFormatting sqref="W398">
    <cfRule type="expression" dxfId="284" priority="71151">
      <formula>SEARCH("REFUND", $X217)&gt;0</formula>
    </cfRule>
  </conditionalFormatting>
  <conditionalFormatting sqref="W427">
    <cfRule type="expression" dxfId="283" priority="71154">
      <formula>SEARCH("REFUND", $AB199)&gt;0</formula>
    </cfRule>
  </conditionalFormatting>
  <conditionalFormatting sqref="W397 W394:W395">
    <cfRule type="expression" dxfId="282" priority="71163">
      <formula>SEARCH("REFUND", $X214)&gt;0</formula>
    </cfRule>
  </conditionalFormatting>
  <conditionalFormatting sqref="W396">
    <cfRule type="expression" dxfId="281" priority="71169">
      <formula>SEARCH("REFUND", $AB199)&gt;0</formula>
    </cfRule>
  </conditionalFormatting>
  <conditionalFormatting sqref="W385">
    <cfRule type="expression" dxfId="280" priority="71179">
      <formula>SEARCH("REFUND", $AB192)&gt;0</formula>
    </cfRule>
  </conditionalFormatting>
  <conditionalFormatting sqref="H234:H236">
    <cfRule type="expression" dxfId="279" priority="71182">
      <formula>SEARCH("REFUND", $Z87)&gt;0</formula>
    </cfRule>
  </conditionalFormatting>
  <conditionalFormatting sqref="G183 C183">
    <cfRule type="expression" dxfId="278" priority="71231">
      <formula>SEARCH("REFUND", $Y14)&gt;0</formula>
    </cfRule>
  </conditionalFormatting>
  <conditionalFormatting sqref="H180:H181 H175">
    <cfRule type="expression" dxfId="277" priority="71282">
      <formula>SEARCH("REFUND", $Y10)&gt;0</formula>
    </cfRule>
  </conditionalFormatting>
  <conditionalFormatting sqref="C178:C179">
    <cfRule type="expression" dxfId="276" priority="71385">
      <formula>SEARCH("REFUND", $Y15)&gt;0</formula>
    </cfRule>
  </conditionalFormatting>
  <conditionalFormatting sqref="C173:C175">
    <cfRule type="expression" dxfId="275" priority="71410">
      <formula>SEARCH("REFUND", $Y13)&gt;0</formula>
    </cfRule>
  </conditionalFormatting>
  <conditionalFormatting sqref="E258:F258">
    <cfRule type="expression" dxfId="274" priority="71483">
      <formula>SEARCH("REFUND", $Y47)&gt;0</formula>
    </cfRule>
  </conditionalFormatting>
  <conditionalFormatting sqref="G315">
    <cfRule type="expression" dxfId="273" priority="71555">
      <formula>SEARCH("REFUND", $Y109)&gt;0</formula>
    </cfRule>
  </conditionalFormatting>
  <conditionalFormatting sqref="W396">
    <cfRule type="expression" dxfId="272" priority="71562">
      <formula>SEARCH("REFUND", $X217)&gt;0</formula>
    </cfRule>
  </conditionalFormatting>
  <conditionalFormatting sqref="H260">
    <cfRule type="expression" dxfId="271" priority="71563">
      <formula>SEARCH("REFUND", $Z91)&gt;0</formula>
    </cfRule>
  </conditionalFormatting>
  <conditionalFormatting sqref="W508">
    <cfRule type="expression" dxfId="270" priority="71567">
      <formula>SEARCH("REFUND", $AB201)&gt;0</formula>
    </cfRule>
  </conditionalFormatting>
  <conditionalFormatting sqref="W399">
    <cfRule type="expression" dxfId="269" priority="71582">
      <formula>SEARCH("REFUND", $X217)&gt;0</formula>
    </cfRule>
  </conditionalFormatting>
  <conditionalFormatting sqref="C187">
    <cfRule type="expression" dxfId="268" priority="71599">
      <formula>SEARCH("REFUND", $Y41)&gt;0</formula>
    </cfRule>
  </conditionalFormatting>
  <conditionalFormatting sqref="D203:F206">
    <cfRule type="expression" dxfId="267" priority="71745">
      <formula>SEARCH("REFUND", $Y53)&gt;0</formula>
    </cfRule>
  </conditionalFormatting>
  <conditionalFormatting sqref="E289:F289">
    <cfRule type="expression" dxfId="266" priority="71806">
      <formula>SEARCH("REFUND", $Y48)&gt;0</formula>
    </cfRule>
  </conditionalFormatting>
  <conditionalFormatting sqref="E288:F288">
    <cfRule type="expression" dxfId="265" priority="71869">
      <formula>SEARCH("REFUND", $Y48)&gt;0</formula>
    </cfRule>
  </conditionalFormatting>
  <conditionalFormatting sqref="W538">
    <cfRule type="expression" dxfId="264" priority="71871">
      <formula>SEARCH("REFUND", $AB226)&gt;0</formula>
    </cfRule>
  </conditionalFormatting>
  <conditionalFormatting sqref="F309">
    <cfRule type="expression" dxfId="263" priority="71891">
      <formula>SEARCH("REFUND", $Y66)&gt;0</formula>
    </cfRule>
  </conditionalFormatting>
  <conditionalFormatting sqref="E318">
    <cfRule type="expression" dxfId="262" priority="71905">
      <formula>SEARCH("REFUND", $Y65)&gt;0</formula>
    </cfRule>
  </conditionalFormatting>
  <conditionalFormatting sqref="E301">
    <cfRule type="expression" dxfId="261" priority="71925">
      <formula>SEARCH("REFUND", $Y19)&gt;0</formula>
    </cfRule>
  </conditionalFormatting>
  <conditionalFormatting sqref="E299">
    <cfRule type="expression" dxfId="260" priority="71929">
      <formula>SEARCH("REFUND", $Y21)&gt;0</formula>
    </cfRule>
  </conditionalFormatting>
  <conditionalFormatting sqref="E297">
    <cfRule type="expression" dxfId="259" priority="71937">
      <formula>SEARCH("REFUND", $Y40)&gt;0</formula>
    </cfRule>
  </conditionalFormatting>
  <conditionalFormatting sqref="E317">
    <cfRule type="expression" dxfId="258" priority="71980">
      <formula>SEARCH("REFUND", $Y54)&gt;0</formula>
    </cfRule>
  </conditionalFormatting>
  <conditionalFormatting sqref="E295:F295">
    <cfRule type="expression" dxfId="257" priority="72062">
      <formula>SEARCH("REFUND", $Y21)&gt;0</formula>
    </cfRule>
  </conditionalFormatting>
  <conditionalFormatting sqref="E309">
    <cfRule type="expression" dxfId="256" priority="72066">
      <formula>SEARCH("REFUND", $Y66)&gt;0</formula>
    </cfRule>
  </conditionalFormatting>
  <conditionalFormatting sqref="E305">
    <cfRule type="expression" dxfId="255" priority="72122">
      <formula>SEARCH("REFUND", $Y83)&gt;0</formula>
    </cfRule>
  </conditionalFormatting>
  <conditionalFormatting sqref="W296">
    <cfRule type="expression" dxfId="254" priority="72151">
      <formula>SEARCH("REFUND", $AB131)&gt;0</formula>
    </cfRule>
  </conditionalFormatting>
  <conditionalFormatting sqref="E296:F296">
    <cfRule type="expression" dxfId="253" priority="72160">
      <formula>SEARCH("REFUND", $Y21)&gt;0</formula>
    </cfRule>
  </conditionalFormatting>
  <conditionalFormatting sqref="D157:H157">
    <cfRule type="expression" dxfId="252" priority="72190">
      <formula>SEARCH("REFUND", $X6)&gt;0</formula>
    </cfRule>
  </conditionalFormatting>
  <conditionalFormatting sqref="G164">
    <cfRule type="expression" dxfId="251" priority="72225">
      <formula xml:space="preserve"> SEARCH("REFUND",#REF!)&gt;0</formula>
    </cfRule>
  </conditionalFormatting>
  <conditionalFormatting sqref="G161:G162">
    <cfRule type="expression" dxfId="250" priority="72239">
      <formula>SEARCH("REFUND", $X6)&gt;0</formula>
    </cfRule>
  </conditionalFormatting>
  <conditionalFormatting sqref="H187">
    <cfRule type="expression" dxfId="249" priority="72252">
      <formula>SEARCH("REFUND", $Y8)&gt;0</formula>
    </cfRule>
  </conditionalFormatting>
  <conditionalFormatting sqref="H177">
    <cfRule type="expression" dxfId="248" priority="72265">
      <formula>SEARCH("REFUND", $Y10)&gt;0</formula>
    </cfRule>
  </conditionalFormatting>
  <conditionalFormatting sqref="H203">
    <cfRule type="expression" dxfId="247" priority="72360">
      <formula>SEARCH("REFUND", $Z20)&gt;0</formula>
    </cfRule>
  </conditionalFormatting>
  <conditionalFormatting sqref="H204">
    <cfRule type="expression" dxfId="246" priority="72362">
      <formula xml:space="preserve"> SEARCH("REFUND",#REF!)&gt;0</formula>
    </cfRule>
  </conditionalFormatting>
  <conditionalFormatting sqref="E294:F294">
    <cfRule type="expression" dxfId="245" priority="72384">
      <formula xml:space="preserve"> SEARCH("REFUND",#REF!)&gt;0</formula>
    </cfRule>
  </conditionalFormatting>
  <conditionalFormatting sqref="E232:F232">
    <cfRule type="expression" dxfId="244" priority="72430">
      <formula>SEARCH("REFUND", $Y43)&gt;0</formula>
    </cfRule>
  </conditionalFormatting>
  <conditionalFormatting sqref="D203:F206">
    <cfRule type="expression" dxfId="243" priority="72441">
      <formula>SEARCH("REFUND", $Y70)&gt;0</formula>
    </cfRule>
  </conditionalFormatting>
  <conditionalFormatting sqref="H197">
    <cfRule type="expression" dxfId="242" priority="72526">
      <formula>SEARCH("REFUND", $Z38)&gt;0</formula>
    </cfRule>
  </conditionalFormatting>
  <conditionalFormatting sqref="E278:F278">
    <cfRule type="expression" dxfId="241" priority="72588">
      <formula>SEARCH("REFUND", $Y47)&gt;0</formula>
    </cfRule>
  </conditionalFormatting>
  <conditionalFormatting sqref="E286:F287">
    <cfRule type="expression" dxfId="240" priority="72617">
      <formula>SEARCH("REFUND", $Y47)&gt;0</formula>
    </cfRule>
  </conditionalFormatting>
  <conditionalFormatting sqref="H203">
    <cfRule type="expression" dxfId="239" priority="72743">
      <formula xml:space="preserve"> SEARCH("REFUND",#REF!)&gt;0</formula>
    </cfRule>
  </conditionalFormatting>
  <conditionalFormatting sqref="E279:F279">
    <cfRule type="expression" dxfId="238" priority="72829">
      <formula>SEARCH("REFUND", $Y47)&gt;0</formula>
    </cfRule>
  </conditionalFormatting>
  <conditionalFormatting sqref="H264">
    <cfRule type="expression" dxfId="237" priority="72967">
      <formula>SEARCH("REFUND", $Z90)&gt;0</formula>
    </cfRule>
  </conditionalFormatting>
  <conditionalFormatting sqref="G120 C120">
    <cfRule type="expression" dxfId="236" priority="72993">
      <formula>SEARCH("REFUND", $Y4)&gt;0</formula>
    </cfRule>
  </conditionalFormatting>
  <conditionalFormatting sqref="W120">
    <cfRule type="expression" dxfId="235" priority="73088">
      <formula>SEARCH("REFUND", $AB27)&gt;0</formula>
    </cfRule>
  </conditionalFormatting>
  <conditionalFormatting sqref="W120">
    <cfRule type="expression" dxfId="234" priority="73090">
      <formula>SEARCH("REFUND", $AB8)&gt;0</formula>
    </cfRule>
  </conditionalFormatting>
  <conditionalFormatting sqref="G119 C119">
    <cfRule type="expression" dxfId="233" priority="73118">
      <formula>SEARCH("REFUND", $Y4)&gt;0</formula>
    </cfRule>
  </conditionalFormatting>
  <conditionalFormatting sqref="W119">
    <cfRule type="expression" dxfId="232" priority="73211">
      <formula>SEARCH("REFUND", $AB27)&gt;0</formula>
    </cfRule>
  </conditionalFormatting>
  <conditionalFormatting sqref="W119">
    <cfRule type="expression" dxfId="231" priority="73213">
      <formula>SEARCH("REFUND", $AB8)&gt;0</formula>
    </cfRule>
  </conditionalFormatting>
  <conditionalFormatting sqref="C167 G167 H164:H165 C176">
    <cfRule type="expression" dxfId="230" priority="73444">
      <formula>SEARCH("REFUND", $Y3)&gt;0</formula>
    </cfRule>
  </conditionalFormatting>
  <conditionalFormatting sqref="H173:H174 C171:C172 E171:F171">
    <cfRule type="expression" dxfId="229" priority="73475">
      <formula>SEARCH("REFUND", $Y6)&gt;0</formula>
    </cfRule>
  </conditionalFormatting>
  <conditionalFormatting sqref="W401">
    <cfRule type="expression" dxfId="228" priority="73780">
      <formula>SEARCH("REFUND", $X217)&gt;0</formula>
    </cfRule>
  </conditionalFormatting>
  <conditionalFormatting sqref="W402">
    <cfRule type="expression" dxfId="227" priority="74094">
      <formula>SEARCH("REFUND", $X217)&gt;0</formula>
    </cfRule>
  </conditionalFormatting>
  <conditionalFormatting sqref="W363">
    <cfRule type="expression" dxfId="226" priority="74127">
      <formula>SEARCH("REFUND", $AB211)&gt;0</formula>
    </cfRule>
  </conditionalFormatting>
  <conditionalFormatting sqref="W370">
    <cfRule type="expression" dxfId="225" priority="74437">
      <formula>SEARCH("REFUND", $AB185)&gt;0</formula>
    </cfRule>
  </conditionalFormatting>
  <conditionalFormatting sqref="W449:W454 W459:W461">
    <cfRule type="expression" dxfId="224" priority="74443">
      <formula>SEARCH("REFUND", $AB180)&gt;0</formula>
    </cfRule>
  </conditionalFormatting>
  <conditionalFormatting sqref="W458 W455">
    <cfRule type="expression" dxfId="223" priority="74445">
      <formula xml:space="preserve"> SEARCH("REFUND",#REF!)&gt;0</formula>
    </cfRule>
  </conditionalFormatting>
  <conditionalFormatting sqref="G186">
    <cfRule type="expression" dxfId="222" priority="74451">
      <formula>SEARCH("REFUND", $Y38)&gt;0</formula>
    </cfRule>
  </conditionalFormatting>
  <conditionalFormatting sqref="H244">
    <cfRule type="expression" dxfId="221" priority="74468">
      <formula>SEARCH("REFUND", $Z89)&gt;0</formula>
    </cfRule>
  </conditionalFormatting>
  <conditionalFormatting sqref="C282 G282">
    <cfRule type="expression" dxfId="220" priority="74476">
      <formula>SEARCH("REFUND", $Y139)&gt;0</formula>
    </cfRule>
  </conditionalFormatting>
  <conditionalFormatting sqref="W456:W457">
    <cfRule type="expression" dxfId="219" priority="74764">
      <formula>SEARCH("REFUND", $AB186)&gt;0</formula>
    </cfRule>
  </conditionalFormatting>
  <conditionalFormatting sqref="W379:W380">
    <cfRule type="expression" dxfId="218" priority="74788">
      <formula>SEARCH("REFUND", $AB187)&gt;0</formula>
    </cfRule>
  </conditionalFormatting>
  <conditionalFormatting sqref="W381">
    <cfRule type="expression" dxfId="217" priority="74790">
      <formula xml:space="preserve"> SEARCH("REFUND",#REF!)&gt;0</formula>
    </cfRule>
  </conditionalFormatting>
  <conditionalFormatting sqref="G289">
    <cfRule type="expression" dxfId="216" priority="74824">
      <formula>SEARCH("REFUND", $Y140)&gt;0</formula>
    </cfRule>
  </conditionalFormatting>
  <conditionalFormatting sqref="W484">
    <cfRule type="expression" dxfId="215" priority="75216">
      <formula>SEARCH("REFUND", $AB201)&gt;0</formula>
    </cfRule>
  </conditionalFormatting>
  <conditionalFormatting sqref="H263">
    <cfRule type="expression" dxfId="214" priority="75248">
      <formula>SEARCH("REFUND", $Z92)&gt;0</formula>
    </cfRule>
  </conditionalFormatting>
  <conditionalFormatting sqref="H262">
    <cfRule type="expression" dxfId="213" priority="75277">
      <formula>SEARCH("REFUND", $Z91)&gt;0</formula>
    </cfRule>
  </conditionalFormatting>
  <conditionalFormatting sqref="W475">
    <cfRule type="expression" dxfId="212" priority="75304">
      <formula>SEARCH("REFUND", $AB201)&gt;0</formula>
    </cfRule>
  </conditionalFormatting>
  <conditionalFormatting sqref="E257:F257">
    <cfRule type="expression" dxfId="211" priority="75317">
      <formula>SEARCH("REFUND", $Y49)&gt;0</formula>
    </cfRule>
  </conditionalFormatting>
  <conditionalFormatting sqref="H257">
    <cfRule type="expression" dxfId="210" priority="8">
      <formula xml:space="preserve"> SEARCH("REFUND",#REF!)&gt;0</formula>
    </cfRule>
  </conditionalFormatting>
  <conditionalFormatting sqref="C128:C129 G128:H129">
    <cfRule type="expression" dxfId="209" priority="75371">
      <formula>SEARCH("REFUND", $AC2)&gt;0</formula>
    </cfRule>
  </conditionalFormatting>
  <conditionalFormatting sqref="E219:F219">
    <cfRule type="expression" dxfId="208" priority="75421">
      <formula xml:space="preserve"> SEARCH("REFUND",#REF!)&gt;0</formula>
    </cfRule>
  </conditionalFormatting>
  <conditionalFormatting sqref="G206:H206 C206">
    <cfRule type="expression" dxfId="207" priority="75425">
      <formula xml:space="preserve"> SEARCH("REFUND",#REF!)&gt;0</formula>
    </cfRule>
  </conditionalFormatting>
  <conditionalFormatting sqref="G180:G181 C180:C181">
    <cfRule type="expression" dxfId="206" priority="75455">
      <formula>SEARCH("REFUND", $Y3)&gt;0</formula>
    </cfRule>
  </conditionalFormatting>
  <conditionalFormatting sqref="G228 C228">
    <cfRule type="expression" dxfId="205" priority="75465">
      <formula>SEARCH("REFUND", $Y126)&gt;0</formula>
    </cfRule>
  </conditionalFormatting>
  <conditionalFormatting sqref="G225">
    <cfRule type="expression" dxfId="204" priority="75555">
      <formula>SEARCH("REFUND", $Y126)&gt;0</formula>
    </cfRule>
  </conditionalFormatting>
  <conditionalFormatting sqref="E214:F218">
    <cfRule type="expression" dxfId="203" priority="75641">
      <formula>SEARCH("REFUND", $Y122)&gt;0</formula>
    </cfRule>
  </conditionalFormatting>
  <conditionalFormatting sqref="C160">
    <cfRule type="expression" dxfId="202" priority="75660">
      <formula>SEARCH("REFUND", $Y4)&gt;0</formula>
    </cfRule>
  </conditionalFormatting>
  <conditionalFormatting sqref="E160:H160">
    <cfRule type="expression" dxfId="201" priority="75753">
      <formula>SEARCH("REFUND", $X6)&gt;0</formula>
    </cfRule>
  </conditionalFormatting>
  <conditionalFormatting sqref="G160">
    <cfRule type="expression" dxfId="200" priority="75765">
      <formula>SEARCH("REFUND", $X4)&gt;0</formula>
    </cfRule>
  </conditionalFormatting>
  <conditionalFormatting sqref="C25:C27">
    <cfRule type="expression" dxfId="199" priority="75795">
      <formula>SEARCH("REFUND", $Z1048498)&gt;0</formula>
    </cfRule>
  </conditionalFormatting>
  <conditionalFormatting sqref="G165">
    <cfRule type="expression" dxfId="198" priority="75867">
      <formula>SEARCH("REFUND", $X8)&gt;0</formula>
    </cfRule>
  </conditionalFormatting>
  <conditionalFormatting sqref="G29:H34">
    <cfRule type="expression" dxfId="197" priority="75896">
      <formula>SEARCH("REFUND", $Z1048494)&gt;0</formula>
    </cfRule>
  </conditionalFormatting>
  <conditionalFormatting sqref="E251:F251">
    <cfRule type="expression" dxfId="196" priority="75926">
      <formula xml:space="preserve"> SEARCH("REFUND",#REF!)&gt;0</formula>
    </cfRule>
  </conditionalFormatting>
  <conditionalFormatting sqref="E249:F249">
    <cfRule type="expression" dxfId="195" priority="76010">
      <formula xml:space="preserve"> SEARCH("REFUND",#REF!)&gt;0</formula>
    </cfRule>
  </conditionalFormatting>
  <conditionalFormatting sqref="E276:F276">
    <cfRule type="expression" dxfId="194" priority="76013">
      <formula>SEARCH("REFUND", $Y46)&gt;0</formula>
    </cfRule>
  </conditionalFormatting>
  <conditionalFormatting sqref="E277:F277">
    <cfRule type="expression" dxfId="193" priority="76015">
      <formula xml:space="preserve"> SEARCH("REFUND",#REF!)&gt;0</formula>
    </cfRule>
  </conditionalFormatting>
  <conditionalFormatting sqref="G45:H46">
    <cfRule type="expression" dxfId="192" priority="76029">
      <formula>SEARCH("REFUND", $Z1048497)&gt;0</formula>
    </cfRule>
  </conditionalFormatting>
  <conditionalFormatting sqref="C45:C46 G45:H46">
    <cfRule type="expression" dxfId="191" priority="76032">
      <formula>SEARCH("REFUND", $AC1048498)&gt;0</formula>
    </cfRule>
  </conditionalFormatting>
  <conditionalFormatting sqref="G300:H300 C300">
    <cfRule type="expression" dxfId="190" priority="76070">
      <formula>SEARCH("REFUND", $Y49)&gt;0</formula>
    </cfRule>
  </conditionalFormatting>
  <conditionalFormatting sqref="H204">
    <cfRule type="expression" dxfId="189" priority="76133">
      <formula xml:space="preserve"> SEARCH("REFUND",#REF!)&gt;0</formula>
    </cfRule>
  </conditionalFormatting>
  <conditionalFormatting sqref="E254:F256">
    <cfRule type="expression" dxfId="188" priority="76183">
      <formula>SEARCH("REFUND", $Y47)&gt;0</formula>
    </cfRule>
  </conditionalFormatting>
  <conditionalFormatting sqref="C302 G302">
    <cfRule type="expression" dxfId="187" priority="76227">
      <formula>SEARCH("REFUND", $Y50)&gt;0</formula>
    </cfRule>
  </conditionalFormatting>
  <conditionalFormatting sqref="H226">
    <cfRule type="expression" dxfId="186" priority="76335">
      <formula xml:space="preserve"> SEARCH("REFUND",#REF!)&gt;0</formula>
    </cfRule>
  </conditionalFormatting>
  <conditionalFormatting sqref="H231">
    <cfRule type="expression" dxfId="185" priority="76365">
      <formula xml:space="preserve"> SEARCH("REFUND",#REF!)&gt;0</formula>
    </cfRule>
  </conditionalFormatting>
  <conditionalFormatting sqref="W354">
    <cfRule type="expression" dxfId="184" priority="76710">
      <formula>SEARCH("REFUND", $X193)&gt;0</formula>
    </cfRule>
  </conditionalFormatting>
  <conditionalFormatting sqref="G277">
    <cfRule type="expression" dxfId="183" priority="76734">
      <formula>SEARCH("REFUND", $Y138)&gt;0</formula>
    </cfRule>
  </conditionalFormatting>
  <conditionalFormatting sqref="C286:C287">
    <cfRule type="expression" dxfId="182" priority="76740">
      <formula>SEARCH("REFUND", $Y139)&gt;0</formula>
    </cfRule>
  </conditionalFormatting>
  <conditionalFormatting sqref="W503">
    <cfRule type="expression" dxfId="181" priority="6">
      <formula>SEARCH("REFUND", $AB293)&gt;0</formula>
    </cfRule>
  </conditionalFormatting>
  <conditionalFormatting sqref="W503">
    <cfRule type="expression" dxfId="180" priority="5">
      <formula>SEARCH("REFUND", $X310)&gt;0</formula>
    </cfRule>
  </conditionalFormatting>
  <conditionalFormatting sqref="W404">
    <cfRule type="expression" dxfId="179" priority="77076">
      <formula>SEARCH("REFUND", $X217)&gt;0</formula>
    </cfRule>
  </conditionalFormatting>
  <conditionalFormatting sqref="W386">
    <cfRule type="expression" dxfId="178" priority="77494">
      <formula>SEARCH("REFUND", $AB193)&gt;0</formula>
    </cfRule>
  </conditionalFormatting>
  <conditionalFormatting sqref="W387:W388">
    <cfRule type="expression" dxfId="177" priority="77495">
      <formula>SEARCH("REFUND", $X212)&gt;0</formula>
    </cfRule>
  </conditionalFormatting>
  <conditionalFormatting sqref="W387:W390">
    <cfRule type="expression" dxfId="176" priority="77908">
      <formula>SEARCH("REFUND", $AB193)&gt;0</formula>
    </cfRule>
  </conditionalFormatting>
  <conditionalFormatting sqref="E203:F203 J203">
    <cfRule type="expression" dxfId="175" priority="77975">
      <formula xml:space="preserve"> SEARCH("REFUND",#REF!)&gt;0</formula>
    </cfRule>
  </conditionalFormatting>
  <conditionalFormatting sqref="E204:F206 J204:J206">
    <cfRule type="expression" dxfId="174" priority="77976">
      <formula>SEARCH("REFUND", $Y128)&gt;0</formula>
    </cfRule>
  </conditionalFormatting>
  <conditionalFormatting sqref="E218:H218">
    <cfRule type="expression" dxfId="173" priority="77992">
      <formula xml:space="preserve"> SEARCH("REFUND",#REF!)&gt;0</formula>
    </cfRule>
  </conditionalFormatting>
  <conditionalFormatting sqref="E224:F224">
    <cfRule type="expression" dxfId="172" priority="77994">
      <formula xml:space="preserve"> SEARCH("REFUND",#REF!)&gt;0</formula>
    </cfRule>
  </conditionalFormatting>
  <conditionalFormatting sqref="G226 C226">
    <cfRule type="expression" dxfId="171" priority="77995">
      <formula xml:space="preserve"> SEARCH("REFUND",#REF!)&gt;0</formula>
    </cfRule>
  </conditionalFormatting>
  <conditionalFormatting sqref="E225:F225">
    <cfRule type="expression" dxfId="170" priority="78009">
      <formula xml:space="preserve"> SEARCH("REFUND",#REF!)&gt;0</formula>
    </cfRule>
  </conditionalFormatting>
  <conditionalFormatting sqref="G283">
    <cfRule type="expression" dxfId="169" priority="78447">
      <formula>SEARCH("REFUND", $Y139)&gt;0</formula>
    </cfRule>
  </conditionalFormatting>
  <conditionalFormatting sqref="G275">
    <cfRule type="expression" dxfId="168" priority="3">
      <formula>SEARCH("REFUND", $Y125)&gt;0</formula>
    </cfRule>
  </conditionalFormatting>
  <conditionalFormatting sqref="C275">
    <cfRule type="expression" dxfId="167" priority="2">
      <formula>SEARCH("REFUND", $Y125)&gt;0</formula>
    </cfRule>
  </conditionalFormatting>
  <conditionalFormatting sqref="E275:F275">
    <cfRule type="expression" dxfId="166" priority="1">
      <formula>SEARCH("REFUND", $Y33)&gt;0</formula>
    </cfRule>
  </conditionalFormatting>
  <conditionalFormatting sqref="W545:W548">
    <cfRule type="expression" dxfId="165" priority="78823">
      <formula>SEARCH("REFUND", $AB370)&gt;0</formula>
    </cfRule>
  </conditionalFormatting>
  <conditionalFormatting sqref="H290:H291 H252:H253">
    <cfRule type="expression" dxfId="164" priority="79102">
      <formula>SEARCH("REFUND", $Z90)&gt;0</formula>
    </cfRule>
  </conditionalFormatting>
  <dataValidations xWindow="1077" yWindow="640" count="4">
    <dataValidation type="list" allowBlank="1" showInputMessage="1" showErrorMessage="1" sqref="Q756:Q883 U756:U891 S756:S915 Q341 U341 S341 U298:U322 S333:S339 Q333:Q339 U324:U328 U330:U339 U269:U277 U280:U296 U241:U267 U197:U198 U200:U207 U211:U239 U190:U194 U184:U188 U108:U158 Q123:Q149 Q108:Q113 Q97:Q98 U97:U98 Q121 Q80 Q78 U78 U80 S78 Q53:Q54 S54 U53:U54 Q45:Q51 S45:S50 U45:U51 Q20:Q23 S20:S23 U20:U23 Q13:Q17 S13:S17 U13:U17 U25:U43 S25:S43 Q25:Q43 U4 Q4 S4 S6:S9 Q6:Q9 U6:U9 U66 Q64 Q66 S66 U64 S64 U58:U59 Q61:Q62 Q59 U61:U62 U92 S92 Q92 S83 U83 Q83 S88 U87:U89 Q87:Q89 U174:U182 U160:U168 U170:U172 U510:U511">
      <formula1>"Yes,No"</formula1>
    </dataValidation>
    <dataValidation type="list" allowBlank="1" showInputMessage="1" showErrorMessage="1" sqref="K756:K891 K447:K450 K349:K365 K345:K346 K343 K372:K382 K384:K390 K200:K207 K193:K194 K197:K198 K184:K191 K97:K98 K108:K158 K80:K81 K78 K53:K54 K45:K51 K19:K23 K13:K17 K25:K43 K4 K6:K9 K64 K66 K61:K62 K58:K59 K92 K94 K89 K87 K83 K160:K167 K171:K182 K211:K339">
      <formula1>"General,SC,ST,OBC"</formula1>
    </dataValidation>
    <dataValidation type="list" allowBlank="1" showInputMessage="1" showErrorMessage="1" error="Select basis of admission" prompt="Select basis of admission" sqref="L756:L5980 L367:L370 L364:L365 L341:L343 L125 L121:L122 L78 L54 L45:L50 L13:L17 L19:L23 L25:L43 L6:L9 L4 L64:L66 L58 L92 L83 L171:L216 L160:L167 L150:L157 L218:L339 L390 L509:L511">
      <formula1>Basis</formula1>
    </dataValidation>
    <dataValidation type="list" errorStyle="warning" allowBlank="1" showInputMessage="1" showErrorMessage="1" error="Select state of domicile" prompt="Select state of domicile" sqref="J756:J15268 J382 J353 J341:J343 J369 J356 J197:J198 J200:J207 J184:J194 J108:J158 J101 J78:J81 J72 J53:J54 J45:J50 J13:J23 J25:J43 J4:J9 J66 J64 J58 J62 J92:J93 J96 J87 J83 J171:J182 J169 J160:J167 J211:J339">
      <formula1>State</formula1>
    </dataValidation>
  </dataValidations>
  <hyperlinks>
    <hyperlink ref="W119" r:id="rId1" display="sainikanishka@gmail.com"/>
    <hyperlink ref="W120" r:id="rId2" display="dhawalpratapsingh@gmail.com"/>
    <hyperlink ref="W511" r:id="rId3"/>
    <hyperlink ref="W510" r:id="rId4"/>
    <hyperlink ref="W121" r:id="rId5"/>
    <hyperlink ref="W122" r:id="rId6"/>
    <hyperlink ref="W123" r:id="rId7"/>
    <hyperlink ref="W124" r:id="rId8"/>
    <hyperlink ref="W125" r:id="rId9"/>
    <hyperlink ref="W126" r:id="rId10"/>
    <hyperlink ref="W127" r:id="rId11"/>
    <hyperlink ref="W260" r:id="rId12"/>
    <hyperlink ref="W275" r:id="rId13"/>
    <hyperlink ref="W290" r:id="rId14"/>
    <hyperlink ref="W291" r:id="rId15"/>
    <hyperlink ref="W292" r:id="rId16"/>
    <hyperlink ref="W293" r:id="rId17"/>
    <hyperlink ref="W294" r:id="rId18"/>
    <hyperlink ref="W295" r:id="rId19"/>
    <hyperlink ref="W296" r:id="rId20"/>
    <hyperlink ref="W258" r:id="rId21"/>
    <hyperlink ref="W259" r:id="rId22"/>
    <hyperlink ref="W261" r:id="rId23"/>
    <hyperlink ref="W262" r:id="rId24"/>
    <hyperlink ref="W263" r:id="rId25"/>
    <hyperlink ref="W390" r:id="rId26"/>
  </hyperlinks>
  <pageMargins left="0.2" right="0.26" top="0.25" bottom="0.25" header="0.3" footer="0.3"/>
  <pageSetup paperSize="9" scale="75" orientation="landscape" r:id="rId27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9"/>
  <sheetViews>
    <sheetView tabSelected="1" topLeftCell="A65" zoomScale="115" zoomScaleNormal="115" workbookViewId="0">
      <selection activeCell="C77" sqref="C77"/>
    </sheetView>
  </sheetViews>
  <sheetFormatPr defaultRowHeight="18.75" customHeight="1"/>
  <cols>
    <col min="1" max="1" width="42.28515625" style="75" bestFit="1" customWidth="1"/>
    <col min="2" max="2" width="31.85546875" style="75" bestFit="1" customWidth="1"/>
    <col min="3" max="3" width="31.28515625" style="75" bestFit="1" customWidth="1"/>
    <col min="4" max="4" width="15.7109375" style="75" customWidth="1"/>
    <col min="5" max="5" width="10" style="75" customWidth="1"/>
    <col min="6" max="6" width="19.28515625" style="75" customWidth="1"/>
    <col min="7" max="7" width="11.7109375" style="75" customWidth="1"/>
    <col min="8" max="8" width="58.7109375" style="75" customWidth="1"/>
    <col min="9" max="10" width="28.42578125" style="75" customWidth="1"/>
    <col min="11" max="11" width="24.85546875" style="75" customWidth="1"/>
    <col min="12" max="12" width="15.7109375" style="90" customWidth="1"/>
    <col min="13" max="13" width="9.140625" style="79" customWidth="1"/>
    <col min="14" max="14" width="4.28515625" style="79" customWidth="1"/>
    <col min="15" max="15" width="9.140625" style="79" customWidth="1"/>
    <col min="16" max="16" width="5.85546875" style="79" customWidth="1"/>
    <col min="17" max="17" width="7.85546875" style="79" customWidth="1"/>
    <col min="18" max="18" width="20" style="75" customWidth="1"/>
    <col min="19" max="19" width="39.85546875" style="75" bestFit="1" customWidth="1"/>
    <col min="20" max="20" width="19.85546875" style="75" customWidth="1"/>
    <col min="21" max="21" width="17" style="75" customWidth="1"/>
    <col min="22" max="22" width="15.42578125" style="75" bestFit="1" customWidth="1"/>
    <col min="23" max="16384" width="9.140625" style="75"/>
  </cols>
  <sheetData>
    <row r="1" spans="1:21" ht="23.25" customHeight="1">
      <c r="A1" s="137" t="s">
        <v>79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9"/>
    </row>
    <row r="2" spans="1:21" ht="24" customHeight="1">
      <c r="A2" s="140" t="s">
        <v>71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1:21" s="90" customFormat="1" ht="60.75" customHeight="1">
      <c r="A3" s="95" t="s">
        <v>82</v>
      </c>
      <c r="B3" s="95" t="s">
        <v>83</v>
      </c>
      <c r="C3" s="95" t="s">
        <v>7</v>
      </c>
      <c r="D3" s="95" t="s">
        <v>1</v>
      </c>
      <c r="E3" s="95" t="s">
        <v>2341</v>
      </c>
      <c r="F3" s="95" t="s">
        <v>84</v>
      </c>
      <c r="G3" s="95" t="s">
        <v>3</v>
      </c>
      <c r="H3" s="95" t="s">
        <v>85</v>
      </c>
      <c r="I3" s="95" t="s">
        <v>86</v>
      </c>
      <c r="J3" s="95" t="s">
        <v>87</v>
      </c>
      <c r="K3" s="95" t="s">
        <v>88</v>
      </c>
      <c r="L3" s="95" t="s">
        <v>6</v>
      </c>
      <c r="M3" s="95" t="s">
        <v>89</v>
      </c>
      <c r="N3" s="95" t="s">
        <v>90</v>
      </c>
      <c r="O3" s="95" t="s">
        <v>91</v>
      </c>
      <c r="P3" s="95" t="s">
        <v>92</v>
      </c>
      <c r="Q3" s="95" t="s">
        <v>93</v>
      </c>
      <c r="R3" s="95" t="s">
        <v>94</v>
      </c>
      <c r="S3" s="94" t="s">
        <v>166</v>
      </c>
      <c r="T3" s="94" t="s">
        <v>167</v>
      </c>
      <c r="U3" s="94" t="s">
        <v>168</v>
      </c>
    </row>
    <row r="4" spans="1:21" ht="18.75" customHeight="1">
      <c r="A4" s="127" t="s">
        <v>112</v>
      </c>
      <c r="B4" s="10" t="s">
        <v>2338</v>
      </c>
      <c r="C4" s="10" t="s">
        <v>2339</v>
      </c>
      <c r="D4" s="80" t="s">
        <v>2340</v>
      </c>
      <c r="E4" s="80" t="s">
        <v>263</v>
      </c>
      <c r="F4" s="86" t="s">
        <v>19</v>
      </c>
      <c r="G4" s="86" t="s">
        <v>74</v>
      </c>
      <c r="H4" s="86" t="s">
        <v>50</v>
      </c>
      <c r="I4" s="86"/>
      <c r="J4" s="86"/>
      <c r="K4" s="86"/>
      <c r="L4" s="14">
        <v>69.2</v>
      </c>
      <c r="M4" s="14" t="s">
        <v>76</v>
      </c>
      <c r="N4" s="14"/>
      <c r="O4" s="14" t="s">
        <v>76</v>
      </c>
      <c r="P4" s="14"/>
      <c r="Q4" s="14" t="s">
        <v>76</v>
      </c>
      <c r="R4" s="14"/>
      <c r="S4" s="54" t="s">
        <v>3968</v>
      </c>
      <c r="T4" s="83" t="s">
        <v>2342</v>
      </c>
      <c r="U4" s="24">
        <v>8219980067</v>
      </c>
    </row>
    <row r="5" spans="1:21" ht="18.75" customHeight="1">
      <c r="A5" s="127"/>
      <c r="B5" s="11" t="s">
        <v>2345</v>
      </c>
      <c r="C5" s="10" t="s">
        <v>2346</v>
      </c>
      <c r="D5" s="80" t="s">
        <v>2343</v>
      </c>
      <c r="E5" s="80" t="s">
        <v>263</v>
      </c>
      <c r="F5" s="86" t="s">
        <v>19</v>
      </c>
      <c r="G5" s="86" t="s">
        <v>72</v>
      </c>
      <c r="H5" s="86" t="s">
        <v>50</v>
      </c>
      <c r="I5" s="86"/>
      <c r="J5" s="86"/>
      <c r="K5" s="86"/>
      <c r="L5" s="14">
        <v>61.9</v>
      </c>
      <c r="M5" s="14" t="s">
        <v>76</v>
      </c>
      <c r="N5" s="14"/>
      <c r="O5" s="14" t="s">
        <v>76</v>
      </c>
      <c r="P5" s="14"/>
      <c r="Q5" s="14" t="s">
        <v>76</v>
      </c>
      <c r="R5" s="14"/>
      <c r="S5" s="51" t="s">
        <v>3969</v>
      </c>
      <c r="T5" s="83" t="s">
        <v>2347</v>
      </c>
      <c r="U5" s="24">
        <v>8278818170</v>
      </c>
    </row>
    <row r="6" spans="1:21" ht="18.75" customHeight="1">
      <c r="A6" s="127"/>
      <c r="B6" s="10" t="s">
        <v>2348</v>
      </c>
      <c r="C6" s="10" t="s">
        <v>2349</v>
      </c>
      <c r="D6" s="80" t="s">
        <v>2344</v>
      </c>
      <c r="E6" s="80" t="s">
        <v>263</v>
      </c>
      <c r="F6" s="86" t="s">
        <v>19</v>
      </c>
      <c r="G6" s="86" t="s">
        <v>72</v>
      </c>
      <c r="H6" s="86" t="s">
        <v>50</v>
      </c>
      <c r="I6" s="86"/>
      <c r="J6" s="86"/>
      <c r="K6" s="86"/>
      <c r="L6" s="14">
        <v>70</v>
      </c>
      <c r="M6" s="14" t="s">
        <v>76</v>
      </c>
      <c r="N6" s="14"/>
      <c r="O6" s="14" t="s">
        <v>76</v>
      </c>
      <c r="P6" s="14"/>
      <c r="Q6" s="14" t="s">
        <v>76</v>
      </c>
      <c r="R6" s="14"/>
      <c r="S6" s="51" t="s">
        <v>3970</v>
      </c>
      <c r="T6" s="83" t="s">
        <v>2350</v>
      </c>
      <c r="U6" s="24">
        <v>9805787772</v>
      </c>
    </row>
    <row r="7" spans="1:21" ht="18.75" customHeight="1">
      <c r="A7" s="135" t="s">
        <v>133</v>
      </c>
      <c r="B7" s="10" t="s">
        <v>3127</v>
      </c>
      <c r="C7" s="10" t="s">
        <v>2627</v>
      </c>
      <c r="D7" s="80" t="s">
        <v>3055</v>
      </c>
      <c r="E7" s="80" t="s">
        <v>206</v>
      </c>
      <c r="F7" s="86" t="s">
        <v>19</v>
      </c>
      <c r="G7" s="86" t="s">
        <v>75</v>
      </c>
      <c r="H7" s="86" t="s">
        <v>50</v>
      </c>
      <c r="I7" s="81"/>
      <c r="J7" s="81"/>
      <c r="K7" s="81"/>
      <c r="L7" s="14">
        <v>97</v>
      </c>
      <c r="M7" s="14" t="s">
        <v>76</v>
      </c>
      <c r="N7" s="14"/>
      <c r="O7" s="14" t="s">
        <v>76</v>
      </c>
      <c r="P7" s="14"/>
      <c r="Q7" s="14" t="s">
        <v>76</v>
      </c>
      <c r="R7" s="14"/>
      <c r="S7" s="16" t="s">
        <v>3971</v>
      </c>
      <c r="T7" s="83" t="s">
        <v>3128</v>
      </c>
      <c r="U7" s="24">
        <v>9816805307</v>
      </c>
    </row>
    <row r="8" spans="1:21" ht="18.75" customHeight="1">
      <c r="A8" s="136"/>
      <c r="B8" s="21" t="s">
        <v>3129</v>
      </c>
      <c r="C8" s="71" t="s">
        <v>800</v>
      </c>
      <c r="D8" s="80" t="s">
        <v>3056</v>
      </c>
      <c r="E8" s="10" t="s">
        <v>263</v>
      </c>
      <c r="F8" s="71" t="s">
        <v>19</v>
      </c>
      <c r="G8" s="71" t="s">
        <v>75</v>
      </c>
      <c r="H8" s="86" t="s">
        <v>50</v>
      </c>
      <c r="I8" s="86"/>
      <c r="J8" s="86"/>
      <c r="K8" s="86"/>
      <c r="L8" s="14">
        <v>96.9</v>
      </c>
      <c r="M8" s="14" t="s">
        <v>76</v>
      </c>
      <c r="N8" s="14"/>
      <c r="O8" s="14" t="s">
        <v>76</v>
      </c>
      <c r="P8" s="14"/>
      <c r="Q8" s="14" t="s">
        <v>76</v>
      </c>
      <c r="R8" s="14"/>
      <c r="S8" s="22" t="s">
        <v>3972</v>
      </c>
      <c r="T8" s="83" t="s">
        <v>3130</v>
      </c>
      <c r="U8" s="24">
        <v>8219774674</v>
      </c>
    </row>
    <row r="9" spans="1:21" ht="18.75" customHeight="1">
      <c r="A9" s="136"/>
      <c r="B9" s="21" t="s">
        <v>3053</v>
      </c>
      <c r="C9" s="71" t="s">
        <v>728</v>
      </c>
      <c r="D9" s="80" t="s">
        <v>3054</v>
      </c>
      <c r="E9" s="10" t="s">
        <v>263</v>
      </c>
      <c r="F9" s="71" t="s">
        <v>19</v>
      </c>
      <c r="G9" s="71" t="s">
        <v>73</v>
      </c>
      <c r="H9" s="86" t="s">
        <v>50</v>
      </c>
      <c r="I9" s="86"/>
      <c r="J9" s="86"/>
      <c r="K9" s="86"/>
      <c r="L9" s="82">
        <v>74</v>
      </c>
      <c r="M9" s="14" t="s">
        <v>76</v>
      </c>
      <c r="N9" s="14"/>
      <c r="O9" s="14" t="s">
        <v>76</v>
      </c>
      <c r="P9" s="14"/>
      <c r="Q9" s="14" t="s">
        <v>76</v>
      </c>
      <c r="R9" s="14"/>
      <c r="S9" s="22" t="s">
        <v>3973</v>
      </c>
      <c r="T9" s="83" t="s">
        <v>3268</v>
      </c>
      <c r="U9" s="24">
        <v>7807102068</v>
      </c>
    </row>
    <row r="10" spans="1:21" ht="18.75" customHeight="1">
      <c r="A10" s="136"/>
      <c r="B10" s="21" t="s">
        <v>3180</v>
      </c>
      <c r="C10" s="71" t="s">
        <v>3181</v>
      </c>
      <c r="D10" s="80" t="s">
        <v>3170</v>
      </c>
      <c r="E10" s="10" t="s">
        <v>263</v>
      </c>
      <c r="F10" s="71" t="s">
        <v>19</v>
      </c>
      <c r="G10" s="71" t="s">
        <v>72</v>
      </c>
      <c r="H10" s="86" t="s">
        <v>50</v>
      </c>
      <c r="I10" s="86"/>
      <c r="J10" s="86"/>
      <c r="K10" s="86"/>
      <c r="L10" s="82">
        <v>88.2</v>
      </c>
      <c r="M10" s="14" t="s">
        <v>76</v>
      </c>
      <c r="N10" s="14"/>
      <c r="O10" s="14" t="s">
        <v>76</v>
      </c>
      <c r="P10" s="14"/>
      <c r="Q10" s="14" t="s">
        <v>76</v>
      </c>
      <c r="R10" s="14"/>
      <c r="S10" s="16" t="s">
        <v>3974</v>
      </c>
      <c r="T10" s="83" t="s">
        <v>3182</v>
      </c>
      <c r="U10" s="24">
        <v>8628848992</v>
      </c>
    </row>
    <row r="11" spans="1:21" ht="18.75" customHeight="1">
      <c r="A11" s="135" t="s">
        <v>180</v>
      </c>
      <c r="B11" s="21" t="s">
        <v>2601</v>
      </c>
      <c r="C11" s="71" t="s">
        <v>119</v>
      </c>
      <c r="D11" s="10" t="s">
        <v>2602</v>
      </c>
      <c r="E11" s="10" t="s">
        <v>263</v>
      </c>
      <c r="F11" s="71" t="s">
        <v>19</v>
      </c>
      <c r="G11" s="71" t="s">
        <v>72</v>
      </c>
      <c r="H11" s="86" t="s">
        <v>2603</v>
      </c>
      <c r="I11" s="86"/>
      <c r="J11" s="86"/>
      <c r="K11" s="86"/>
      <c r="L11" s="82">
        <v>82.4</v>
      </c>
      <c r="M11" s="14" t="s">
        <v>76</v>
      </c>
      <c r="N11" s="14"/>
      <c r="O11" s="14" t="s">
        <v>76</v>
      </c>
      <c r="P11" s="14"/>
      <c r="Q11" s="14" t="s">
        <v>76</v>
      </c>
      <c r="R11" s="14"/>
      <c r="S11" s="54" t="s">
        <v>3975</v>
      </c>
      <c r="T11" s="83" t="s">
        <v>2604</v>
      </c>
      <c r="U11" s="24">
        <v>9816042828</v>
      </c>
    </row>
    <row r="12" spans="1:21" ht="18.75" customHeight="1">
      <c r="A12" s="136"/>
      <c r="B12" s="21" t="s">
        <v>2619</v>
      </c>
      <c r="C12" s="71" t="s">
        <v>2620</v>
      </c>
      <c r="D12" s="10" t="s">
        <v>2605</v>
      </c>
      <c r="E12" s="10" t="s">
        <v>206</v>
      </c>
      <c r="F12" s="71" t="s">
        <v>19</v>
      </c>
      <c r="G12" s="71" t="s">
        <v>72</v>
      </c>
      <c r="H12" s="86" t="s">
        <v>62</v>
      </c>
      <c r="I12" s="86"/>
      <c r="J12" s="86"/>
      <c r="K12" s="86"/>
      <c r="L12" s="82">
        <v>74.7</v>
      </c>
      <c r="M12" s="14" t="s">
        <v>76</v>
      </c>
      <c r="N12" s="14"/>
      <c r="O12" s="14" t="s">
        <v>76</v>
      </c>
      <c r="P12" s="14"/>
      <c r="Q12" s="14" t="s">
        <v>76</v>
      </c>
      <c r="R12" s="14"/>
      <c r="S12" s="54" t="s">
        <v>3976</v>
      </c>
      <c r="T12" s="83" t="s">
        <v>2621</v>
      </c>
      <c r="U12" s="24">
        <v>8091707400</v>
      </c>
    </row>
    <row r="13" spans="1:21" ht="18.75" customHeight="1">
      <c r="A13" s="136"/>
      <c r="B13" s="12" t="s">
        <v>1111</v>
      </c>
      <c r="C13" s="71" t="s">
        <v>2622</v>
      </c>
      <c r="D13" s="10" t="s">
        <v>2606</v>
      </c>
      <c r="E13" s="10" t="s">
        <v>206</v>
      </c>
      <c r="F13" s="86" t="s">
        <v>19</v>
      </c>
      <c r="G13" s="86" t="s">
        <v>75</v>
      </c>
      <c r="H13" s="86" t="s">
        <v>52</v>
      </c>
      <c r="I13" s="86"/>
      <c r="J13" s="86"/>
      <c r="K13" s="86"/>
      <c r="L13" s="14">
        <v>70</v>
      </c>
      <c r="M13" s="14" t="s">
        <v>76</v>
      </c>
      <c r="N13" s="14"/>
      <c r="O13" s="14" t="s">
        <v>76</v>
      </c>
      <c r="P13" s="14"/>
      <c r="Q13" s="14" t="s">
        <v>76</v>
      </c>
      <c r="R13" s="14"/>
      <c r="S13" s="54" t="s">
        <v>3977</v>
      </c>
      <c r="T13" s="83" t="s">
        <v>2623</v>
      </c>
      <c r="U13" s="24">
        <v>7018806626</v>
      </c>
    </row>
    <row r="14" spans="1:21" ht="18.75" customHeight="1">
      <c r="A14" s="136"/>
      <c r="B14" s="10" t="s">
        <v>2624</v>
      </c>
      <c r="C14" s="10" t="s">
        <v>2625</v>
      </c>
      <c r="D14" s="10" t="s">
        <v>2607</v>
      </c>
      <c r="E14" s="10" t="s">
        <v>206</v>
      </c>
      <c r="F14" s="86" t="s">
        <v>19</v>
      </c>
      <c r="G14" s="86" t="s">
        <v>72</v>
      </c>
      <c r="H14" s="86" t="s">
        <v>52</v>
      </c>
      <c r="I14" s="86"/>
      <c r="J14" s="86"/>
      <c r="K14" s="86"/>
      <c r="L14" s="14">
        <v>75</v>
      </c>
      <c r="M14" s="14" t="s">
        <v>76</v>
      </c>
      <c r="N14" s="14"/>
      <c r="O14" s="14" t="s">
        <v>76</v>
      </c>
      <c r="P14" s="14"/>
      <c r="Q14" s="14" t="s">
        <v>76</v>
      </c>
      <c r="R14" s="14"/>
      <c r="S14" s="54" t="s">
        <v>3978</v>
      </c>
      <c r="T14" s="83" t="s">
        <v>2626</v>
      </c>
      <c r="U14" s="24">
        <v>8219113759</v>
      </c>
    </row>
    <row r="15" spans="1:21" ht="18.75" customHeight="1">
      <c r="A15" s="136"/>
      <c r="B15" s="10" t="s">
        <v>2627</v>
      </c>
      <c r="C15" s="10" t="s">
        <v>2628</v>
      </c>
      <c r="D15" s="10" t="s">
        <v>2608</v>
      </c>
      <c r="E15" s="10" t="s">
        <v>263</v>
      </c>
      <c r="F15" s="86" t="s">
        <v>19</v>
      </c>
      <c r="G15" s="86" t="s">
        <v>75</v>
      </c>
      <c r="H15" s="86" t="s">
        <v>52</v>
      </c>
      <c r="I15" s="86"/>
      <c r="J15" s="86"/>
      <c r="K15" s="86"/>
      <c r="L15" s="14">
        <v>57.6</v>
      </c>
      <c r="M15" s="14" t="s">
        <v>76</v>
      </c>
      <c r="N15" s="14"/>
      <c r="O15" s="14" t="s">
        <v>76</v>
      </c>
      <c r="P15" s="14"/>
      <c r="Q15" s="14" t="s">
        <v>76</v>
      </c>
      <c r="R15" s="14"/>
      <c r="S15" s="54" t="s">
        <v>3979</v>
      </c>
      <c r="T15" s="83" t="s">
        <v>2629</v>
      </c>
      <c r="U15" s="24">
        <v>8626901108</v>
      </c>
    </row>
    <row r="16" spans="1:21" ht="18.75" customHeight="1">
      <c r="A16" s="136"/>
      <c r="B16" s="10" t="s">
        <v>2630</v>
      </c>
      <c r="C16" s="10" t="s">
        <v>102</v>
      </c>
      <c r="D16" s="10" t="s">
        <v>2609</v>
      </c>
      <c r="E16" s="10" t="s">
        <v>263</v>
      </c>
      <c r="F16" s="86" t="s">
        <v>19</v>
      </c>
      <c r="G16" s="86" t="s">
        <v>72</v>
      </c>
      <c r="H16" s="86" t="s">
        <v>52</v>
      </c>
      <c r="I16" s="86"/>
      <c r="J16" s="86"/>
      <c r="K16" s="86"/>
      <c r="L16" s="14">
        <v>62</v>
      </c>
      <c r="M16" s="14" t="s">
        <v>76</v>
      </c>
      <c r="N16" s="14"/>
      <c r="O16" s="14" t="s">
        <v>76</v>
      </c>
      <c r="P16" s="14"/>
      <c r="Q16" s="14" t="s">
        <v>76</v>
      </c>
      <c r="R16" s="14"/>
      <c r="S16" s="54" t="s">
        <v>3980</v>
      </c>
      <c r="T16" s="83" t="s">
        <v>2631</v>
      </c>
      <c r="U16" s="24">
        <v>9418688346</v>
      </c>
    </row>
    <row r="17" spans="1:22" ht="18.75" customHeight="1">
      <c r="A17" s="136"/>
      <c r="B17" s="10" t="s">
        <v>2632</v>
      </c>
      <c r="C17" s="10" t="s">
        <v>728</v>
      </c>
      <c r="D17" s="10" t="s">
        <v>2610</v>
      </c>
      <c r="E17" s="10" t="s">
        <v>263</v>
      </c>
      <c r="F17" s="86" t="s">
        <v>19</v>
      </c>
      <c r="G17" s="86" t="s">
        <v>72</v>
      </c>
      <c r="H17" s="86" t="s">
        <v>52</v>
      </c>
      <c r="I17" s="86"/>
      <c r="J17" s="86"/>
      <c r="K17" s="86"/>
      <c r="L17" s="14">
        <v>67.900000000000006</v>
      </c>
      <c r="M17" s="14" t="s">
        <v>76</v>
      </c>
      <c r="N17" s="14"/>
      <c r="O17" s="14" t="s">
        <v>76</v>
      </c>
      <c r="P17" s="14"/>
      <c r="Q17" s="14" t="s">
        <v>76</v>
      </c>
      <c r="R17" s="14"/>
      <c r="S17" s="54" t="s">
        <v>3981</v>
      </c>
      <c r="T17" s="83" t="s">
        <v>2633</v>
      </c>
      <c r="U17" s="24">
        <v>6230885911</v>
      </c>
    </row>
    <row r="18" spans="1:22" ht="18.75" customHeight="1">
      <c r="A18" s="136"/>
      <c r="B18" s="10" t="s">
        <v>2634</v>
      </c>
      <c r="C18" s="10" t="s">
        <v>2635</v>
      </c>
      <c r="D18" s="10" t="s">
        <v>2611</v>
      </c>
      <c r="E18" s="10" t="s">
        <v>263</v>
      </c>
      <c r="F18" s="86" t="s">
        <v>19</v>
      </c>
      <c r="G18" s="86" t="s">
        <v>72</v>
      </c>
      <c r="H18" s="86" t="s">
        <v>66</v>
      </c>
      <c r="I18" s="86"/>
      <c r="J18" s="86"/>
      <c r="K18" s="86"/>
      <c r="L18" s="14">
        <v>60.2</v>
      </c>
      <c r="M18" s="14" t="s">
        <v>76</v>
      </c>
      <c r="N18" s="14"/>
      <c r="O18" s="14" t="s">
        <v>76</v>
      </c>
      <c r="P18" s="14"/>
      <c r="Q18" s="14" t="s">
        <v>76</v>
      </c>
      <c r="R18" s="14"/>
      <c r="S18" s="54" t="s">
        <v>3982</v>
      </c>
      <c r="T18" s="83" t="s">
        <v>2636</v>
      </c>
      <c r="U18" s="24">
        <v>8278770073</v>
      </c>
    </row>
    <row r="19" spans="1:22" ht="18.75" customHeight="1">
      <c r="A19" s="136"/>
      <c r="B19" s="10" t="s">
        <v>2637</v>
      </c>
      <c r="C19" s="10" t="s">
        <v>2638</v>
      </c>
      <c r="D19" s="10" t="s">
        <v>2612</v>
      </c>
      <c r="E19" s="10" t="s">
        <v>263</v>
      </c>
      <c r="F19" s="86" t="s">
        <v>19</v>
      </c>
      <c r="G19" s="86" t="s">
        <v>72</v>
      </c>
      <c r="H19" s="86" t="s">
        <v>52</v>
      </c>
      <c r="I19" s="24"/>
      <c r="J19" s="86"/>
      <c r="K19" s="86"/>
      <c r="L19" s="14">
        <v>67.790000000000006</v>
      </c>
      <c r="M19" s="14" t="s">
        <v>76</v>
      </c>
      <c r="N19" s="14"/>
      <c r="O19" s="14" t="s">
        <v>76</v>
      </c>
      <c r="P19" s="14"/>
      <c r="Q19" s="14" t="s">
        <v>76</v>
      </c>
      <c r="R19" s="14"/>
      <c r="S19" s="54" t="s">
        <v>3983</v>
      </c>
      <c r="T19" s="83" t="s">
        <v>2639</v>
      </c>
      <c r="U19" s="24">
        <v>7590096612</v>
      </c>
    </row>
    <row r="20" spans="1:22" ht="18.75" customHeight="1">
      <c r="A20" s="136"/>
      <c r="B20" s="10" t="s">
        <v>2640</v>
      </c>
      <c r="C20" s="10" t="s">
        <v>2641</v>
      </c>
      <c r="D20" s="10" t="s">
        <v>2613</v>
      </c>
      <c r="E20" s="10" t="s">
        <v>263</v>
      </c>
      <c r="F20" s="86" t="s">
        <v>19</v>
      </c>
      <c r="G20" s="86" t="s">
        <v>73</v>
      </c>
      <c r="H20" s="86" t="s">
        <v>52</v>
      </c>
      <c r="I20" s="24"/>
      <c r="J20" s="86"/>
      <c r="K20" s="86"/>
      <c r="L20" s="14">
        <v>54</v>
      </c>
      <c r="M20" s="14" t="s">
        <v>76</v>
      </c>
      <c r="N20" s="14"/>
      <c r="O20" s="14" t="s">
        <v>76</v>
      </c>
      <c r="P20" s="14"/>
      <c r="Q20" s="14" t="s">
        <v>76</v>
      </c>
      <c r="R20" s="14"/>
      <c r="S20" s="54" t="s">
        <v>3984</v>
      </c>
      <c r="T20" s="83" t="s">
        <v>2642</v>
      </c>
      <c r="U20" s="24">
        <v>8351875373</v>
      </c>
    </row>
    <row r="21" spans="1:22" ht="18.75" customHeight="1">
      <c r="A21" s="136"/>
      <c r="B21" s="10" t="s">
        <v>2643</v>
      </c>
      <c r="C21" s="10" t="s">
        <v>2644</v>
      </c>
      <c r="D21" s="10" t="s">
        <v>2614</v>
      </c>
      <c r="E21" s="10" t="s">
        <v>206</v>
      </c>
      <c r="F21" s="86" t="s">
        <v>38</v>
      </c>
      <c r="G21" s="86" t="s">
        <v>72</v>
      </c>
      <c r="H21" s="86" t="s">
        <v>52</v>
      </c>
      <c r="I21" s="86"/>
      <c r="J21" s="86"/>
      <c r="K21" s="86"/>
      <c r="L21" s="14">
        <v>70</v>
      </c>
      <c r="M21" s="14" t="s">
        <v>76</v>
      </c>
      <c r="N21" s="14"/>
      <c r="O21" s="14" t="s">
        <v>76</v>
      </c>
      <c r="P21" s="14"/>
      <c r="Q21" s="14" t="s">
        <v>76</v>
      </c>
      <c r="R21" s="14"/>
      <c r="S21" s="54" t="s">
        <v>3985</v>
      </c>
      <c r="T21" s="83" t="s">
        <v>2645</v>
      </c>
      <c r="U21" s="24">
        <v>9882660930</v>
      </c>
    </row>
    <row r="22" spans="1:22" ht="18.75" customHeight="1">
      <c r="A22" s="136"/>
      <c r="B22" s="10" t="s">
        <v>2646</v>
      </c>
      <c r="C22" s="10" t="s">
        <v>2647</v>
      </c>
      <c r="D22" s="10" t="s">
        <v>2615</v>
      </c>
      <c r="E22" s="10" t="s">
        <v>206</v>
      </c>
      <c r="F22" s="86" t="s">
        <v>19</v>
      </c>
      <c r="G22" s="86" t="s">
        <v>75</v>
      </c>
      <c r="H22" s="68" t="s">
        <v>52</v>
      </c>
      <c r="I22" s="86"/>
      <c r="J22" s="86"/>
      <c r="K22" s="86"/>
      <c r="L22" s="14">
        <v>76</v>
      </c>
      <c r="M22" s="14" t="s">
        <v>76</v>
      </c>
      <c r="N22" s="14"/>
      <c r="O22" s="14" t="s">
        <v>76</v>
      </c>
      <c r="P22" s="14"/>
      <c r="Q22" s="14" t="s">
        <v>76</v>
      </c>
      <c r="R22" s="14"/>
      <c r="S22" s="54" t="s">
        <v>3986</v>
      </c>
      <c r="T22" s="83" t="s">
        <v>2648</v>
      </c>
      <c r="U22" s="24">
        <v>7018424935</v>
      </c>
    </row>
    <row r="23" spans="1:22" ht="18.75" customHeight="1">
      <c r="A23" s="136"/>
      <c r="B23" s="113" t="s">
        <v>2649</v>
      </c>
      <c r="C23" s="113" t="s">
        <v>2650</v>
      </c>
      <c r="D23" s="113" t="s">
        <v>2616</v>
      </c>
      <c r="E23" s="113" t="s">
        <v>263</v>
      </c>
      <c r="F23" s="74" t="s">
        <v>19</v>
      </c>
      <c r="G23" s="74" t="s">
        <v>74</v>
      </c>
      <c r="H23" s="62" t="s">
        <v>52</v>
      </c>
      <c r="I23" s="74"/>
      <c r="J23" s="74"/>
      <c r="K23" s="74"/>
      <c r="L23" s="107">
        <v>74</v>
      </c>
      <c r="M23" s="107" t="s">
        <v>76</v>
      </c>
      <c r="N23" s="107"/>
      <c r="O23" s="107" t="s">
        <v>76</v>
      </c>
      <c r="P23" s="107"/>
      <c r="Q23" s="107" t="s">
        <v>76</v>
      </c>
      <c r="R23" s="107"/>
      <c r="S23" s="114" t="s">
        <v>3987</v>
      </c>
      <c r="T23" s="115" t="s">
        <v>2651</v>
      </c>
      <c r="U23" s="104">
        <v>8894435621</v>
      </c>
      <c r="V23" s="110"/>
    </row>
    <row r="24" spans="1:22" ht="18.75" customHeight="1">
      <c r="A24" s="136"/>
      <c r="B24" s="10" t="s">
        <v>2652</v>
      </c>
      <c r="C24" s="10" t="s">
        <v>819</v>
      </c>
      <c r="D24" s="10" t="s">
        <v>2617</v>
      </c>
      <c r="E24" s="10" t="s">
        <v>206</v>
      </c>
      <c r="F24" s="86" t="s">
        <v>19</v>
      </c>
      <c r="G24" s="86" t="s">
        <v>74</v>
      </c>
      <c r="H24" s="68" t="s">
        <v>52</v>
      </c>
      <c r="I24" s="86"/>
      <c r="J24" s="86"/>
      <c r="K24" s="86"/>
      <c r="L24" s="14">
        <v>65</v>
      </c>
      <c r="M24" s="14" t="s">
        <v>76</v>
      </c>
      <c r="N24" s="14"/>
      <c r="O24" s="14" t="s">
        <v>76</v>
      </c>
      <c r="P24" s="14"/>
      <c r="Q24" s="14" t="s">
        <v>76</v>
      </c>
      <c r="R24" s="14"/>
      <c r="S24" s="54" t="s">
        <v>3988</v>
      </c>
      <c r="T24" s="83" t="s">
        <v>2653</v>
      </c>
      <c r="U24" s="24">
        <v>9805028367</v>
      </c>
    </row>
    <row r="25" spans="1:22" ht="18.75" customHeight="1">
      <c r="A25" s="136"/>
      <c r="B25" s="10" t="s">
        <v>636</v>
      </c>
      <c r="C25" s="10" t="s">
        <v>819</v>
      </c>
      <c r="D25" s="10" t="s">
        <v>2618</v>
      </c>
      <c r="E25" s="10" t="s">
        <v>206</v>
      </c>
      <c r="F25" s="86" t="s">
        <v>19</v>
      </c>
      <c r="G25" s="86" t="s">
        <v>72</v>
      </c>
      <c r="H25" s="68" t="s">
        <v>52</v>
      </c>
      <c r="I25" s="86"/>
      <c r="J25" s="86"/>
      <c r="K25" s="86"/>
      <c r="L25" s="14">
        <v>80</v>
      </c>
      <c r="M25" s="14" t="s">
        <v>76</v>
      </c>
      <c r="N25" s="14"/>
      <c r="O25" s="14" t="s">
        <v>76</v>
      </c>
      <c r="P25" s="14"/>
      <c r="Q25" s="14" t="s">
        <v>76</v>
      </c>
      <c r="R25" s="14"/>
      <c r="S25" s="54" t="s">
        <v>3989</v>
      </c>
      <c r="T25" s="83" t="s">
        <v>2654</v>
      </c>
      <c r="U25" s="24">
        <v>9855701101</v>
      </c>
    </row>
    <row r="26" spans="1:22" ht="18.75" customHeight="1">
      <c r="A26" s="136"/>
      <c r="B26" s="10" t="s">
        <v>2655</v>
      </c>
      <c r="C26" s="10" t="s">
        <v>2656</v>
      </c>
      <c r="D26" s="10" t="s">
        <v>2657</v>
      </c>
      <c r="E26" s="10" t="s">
        <v>263</v>
      </c>
      <c r="F26" s="10" t="s">
        <v>19</v>
      </c>
      <c r="G26" s="86" t="s">
        <v>75</v>
      </c>
      <c r="H26" s="68" t="s">
        <v>63</v>
      </c>
      <c r="I26" s="86"/>
      <c r="J26" s="86"/>
      <c r="K26" s="86"/>
      <c r="L26" s="14">
        <v>61</v>
      </c>
      <c r="M26" s="14" t="s">
        <v>76</v>
      </c>
      <c r="N26" s="14"/>
      <c r="O26" s="14" t="s">
        <v>76</v>
      </c>
      <c r="P26" s="14"/>
      <c r="Q26" s="14" t="s">
        <v>76</v>
      </c>
      <c r="R26" s="14"/>
      <c r="S26" s="54" t="s">
        <v>3990</v>
      </c>
      <c r="T26" s="83" t="s">
        <v>2671</v>
      </c>
      <c r="U26" s="24">
        <v>8219295896</v>
      </c>
    </row>
    <row r="27" spans="1:22" ht="18.75" customHeight="1">
      <c r="A27" s="136"/>
      <c r="B27" s="10" t="s">
        <v>2672</v>
      </c>
      <c r="C27" s="10" t="s">
        <v>2673</v>
      </c>
      <c r="D27" s="10" t="s">
        <v>2658</v>
      </c>
      <c r="E27" s="10" t="s">
        <v>206</v>
      </c>
      <c r="F27" s="86" t="s">
        <v>18</v>
      </c>
      <c r="G27" s="86" t="s">
        <v>72</v>
      </c>
      <c r="H27" s="68" t="s">
        <v>52</v>
      </c>
      <c r="I27" s="86"/>
      <c r="J27" s="86"/>
      <c r="K27" s="86"/>
      <c r="L27" s="14">
        <v>58.8</v>
      </c>
      <c r="M27" s="14" t="s">
        <v>76</v>
      </c>
      <c r="N27" s="73"/>
      <c r="O27" s="14" t="s">
        <v>76</v>
      </c>
      <c r="P27" s="73"/>
      <c r="Q27" s="14" t="s">
        <v>76</v>
      </c>
      <c r="R27" s="24"/>
      <c r="S27" s="87" t="s">
        <v>3991</v>
      </c>
      <c r="T27" s="83" t="s">
        <v>2674</v>
      </c>
      <c r="U27" s="24">
        <v>9882412424</v>
      </c>
    </row>
    <row r="28" spans="1:22" ht="18.75" customHeight="1">
      <c r="A28" s="136"/>
      <c r="B28" s="10" t="s">
        <v>2675</v>
      </c>
      <c r="C28" s="10" t="s">
        <v>2676</v>
      </c>
      <c r="D28" s="10" t="s">
        <v>2659</v>
      </c>
      <c r="E28" s="10" t="s">
        <v>206</v>
      </c>
      <c r="F28" s="86" t="s">
        <v>19</v>
      </c>
      <c r="G28" s="86" t="s">
        <v>72</v>
      </c>
      <c r="H28" s="86" t="s">
        <v>52</v>
      </c>
      <c r="I28" s="86"/>
      <c r="J28" s="86"/>
      <c r="K28" s="86"/>
      <c r="L28" s="14">
        <v>93.2</v>
      </c>
      <c r="M28" s="14" t="s">
        <v>76</v>
      </c>
      <c r="N28" s="73"/>
      <c r="O28" s="14" t="s">
        <v>76</v>
      </c>
      <c r="P28" s="73"/>
      <c r="Q28" s="14" t="s">
        <v>76</v>
      </c>
      <c r="R28" s="24"/>
      <c r="S28" s="87" t="s">
        <v>3992</v>
      </c>
      <c r="T28" s="83" t="s">
        <v>2677</v>
      </c>
      <c r="U28" s="24">
        <v>9015192317</v>
      </c>
    </row>
    <row r="29" spans="1:22" ht="18.75" customHeight="1">
      <c r="A29" s="136"/>
      <c r="B29" s="10" t="s">
        <v>2678</v>
      </c>
      <c r="C29" s="10" t="s">
        <v>2679</v>
      </c>
      <c r="D29" s="10" t="s">
        <v>2660</v>
      </c>
      <c r="E29" s="10" t="s">
        <v>206</v>
      </c>
      <c r="F29" s="86" t="s">
        <v>19</v>
      </c>
      <c r="G29" s="86" t="s">
        <v>72</v>
      </c>
      <c r="H29" s="68" t="s">
        <v>52</v>
      </c>
      <c r="I29" s="86"/>
      <c r="J29" s="86"/>
      <c r="K29" s="86"/>
      <c r="L29" s="14">
        <v>78</v>
      </c>
      <c r="M29" s="14" t="s">
        <v>76</v>
      </c>
      <c r="N29" s="73"/>
      <c r="O29" s="14" t="s">
        <v>76</v>
      </c>
      <c r="P29" s="73"/>
      <c r="Q29" s="14" t="s">
        <v>76</v>
      </c>
      <c r="R29" s="24"/>
      <c r="S29" s="87" t="s">
        <v>3993</v>
      </c>
      <c r="T29" s="83" t="s">
        <v>2680</v>
      </c>
      <c r="U29" s="24">
        <v>8219463978</v>
      </c>
    </row>
    <row r="30" spans="1:22" ht="18.75" customHeight="1">
      <c r="A30" s="136"/>
      <c r="B30" s="10" t="s">
        <v>2681</v>
      </c>
      <c r="C30" s="10" t="s">
        <v>2682</v>
      </c>
      <c r="D30" s="10" t="s">
        <v>2661</v>
      </c>
      <c r="E30" s="10" t="s">
        <v>263</v>
      </c>
      <c r="F30" s="86" t="s">
        <v>19</v>
      </c>
      <c r="G30" s="86" t="s">
        <v>72</v>
      </c>
      <c r="H30" s="86" t="s">
        <v>64</v>
      </c>
      <c r="I30" s="86"/>
      <c r="J30" s="86"/>
      <c r="K30" s="86"/>
      <c r="L30" s="14">
        <v>66</v>
      </c>
      <c r="M30" s="14" t="s">
        <v>76</v>
      </c>
      <c r="N30" s="73"/>
      <c r="O30" s="14" t="s">
        <v>76</v>
      </c>
      <c r="P30" s="73"/>
      <c r="Q30" s="14" t="s">
        <v>76</v>
      </c>
      <c r="R30" s="24"/>
      <c r="S30" s="87" t="s">
        <v>3994</v>
      </c>
      <c r="T30" s="83" t="s">
        <v>2683</v>
      </c>
      <c r="U30" s="24">
        <v>8219936689</v>
      </c>
    </row>
    <row r="31" spans="1:22" ht="18.75" customHeight="1">
      <c r="A31" s="136"/>
      <c r="B31" s="10" t="s">
        <v>2684</v>
      </c>
      <c r="C31" s="10" t="s">
        <v>2685</v>
      </c>
      <c r="D31" s="10" t="s">
        <v>2662</v>
      </c>
      <c r="E31" s="10" t="s">
        <v>263</v>
      </c>
      <c r="F31" s="86" t="s">
        <v>19</v>
      </c>
      <c r="G31" s="86" t="s">
        <v>72</v>
      </c>
      <c r="H31" s="86" t="s">
        <v>67</v>
      </c>
      <c r="I31" s="86"/>
      <c r="J31" s="86"/>
      <c r="K31" s="86"/>
      <c r="L31" s="14">
        <v>55.1</v>
      </c>
      <c r="M31" s="14" t="s">
        <v>76</v>
      </c>
      <c r="N31" s="73"/>
      <c r="O31" s="14" t="s">
        <v>76</v>
      </c>
      <c r="P31" s="73"/>
      <c r="Q31" s="14" t="s">
        <v>76</v>
      </c>
      <c r="R31" s="24"/>
      <c r="S31" s="87" t="s">
        <v>3995</v>
      </c>
      <c r="T31" s="83" t="s">
        <v>2686</v>
      </c>
      <c r="U31" s="24">
        <v>9855508736</v>
      </c>
    </row>
    <row r="32" spans="1:22" ht="18.75" customHeight="1">
      <c r="A32" s="136"/>
      <c r="B32" s="10" t="s">
        <v>2687</v>
      </c>
      <c r="C32" s="10" t="s">
        <v>2688</v>
      </c>
      <c r="D32" s="10" t="s">
        <v>2663</v>
      </c>
      <c r="E32" s="10" t="s">
        <v>263</v>
      </c>
      <c r="F32" s="86" t="s">
        <v>19</v>
      </c>
      <c r="G32" s="86" t="s">
        <v>72</v>
      </c>
      <c r="H32" s="86" t="s">
        <v>52</v>
      </c>
      <c r="I32" s="86"/>
      <c r="J32" s="86"/>
      <c r="K32" s="86"/>
      <c r="L32" s="14">
        <v>60.9</v>
      </c>
      <c r="M32" s="14" t="s">
        <v>76</v>
      </c>
      <c r="N32" s="73"/>
      <c r="O32" s="14" t="s">
        <v>76</v>
      </c>
      <c r="P32" s="73"/>
      <c r="Q32" s="14" t="s">
        <v>76</v>
      </c>
      <c r="R32" s="24"/>
      <c r="S32" s="87" t="s">
        <v>3996</v>
      </c>
      <c r="T32" s="83" t="s">
        <v>2689</v>
      </c>
      <c r="U32" s="24">
        <v>9625599795</v>
      </c>
    </row>
    <row r="33" spans="1:21" ht="18.75" customHeight="1">
      <c r="A33" s="136"/>
      <c r="B33" s="10" t="s">
        <v>2690</v>
      </c>
      <c r="C33" s="10" t="s">
        <v>2691</v>
      </c>
      <c r="D33" s="10" t="s">
        <v>2664</v>
      </c>
      <c r="E33" s="10" t="s">
        <v>263</v>
      </c>
      <c r="F33" s="86" t="s">
        <v>19</v>
      </c>
      <c r="G33" s="86" t="s">
        <v>74</v>
      </c>
      <c r="H33" s="86" t="s">
        <v>63</v>
      </c>
      <c r="I33" s="86"/>
      <c r="J33" s="86"/>
      <c r="K33" s="86"/>
      <c r="L33" s="14">
        <v>60.3</v>
      </c>
      <c r="M33" s="14" t="s">
        <v>76</v>
      </c>
      <c r="N33" s="73"/>
      <c r="O33" s="14" t="s">
        <v>76</v>
      </c>
      <c r="P33" s="73"/>
      <c r="Q33" s="14" t="s">
        <v>76</v>
      </c>
      <c r="R33" s="24"/>
      <c r="S33" s="87" t="s">
        <v>3997</v>
      </c>
      <c r="T33" s="83" t="s">
        <v>2692</v>
      </c>
      <c r="U33" s="24">
        <v>8219185061</v>
      </c>
    </row>
    <row r="34" spans="1:21" ht="18.75" customHeight="1">
      <c r="A34" s="136"/>
      <c r="B34" s="10" t="s">
        <v>2693</v>
      </c>
      <c r="C34" s="10" t="s">
        <v>153</v>
      </c>
      <c r="D34" s="10" t="s">
        <v>2665</v>
      </c>
      <c r="E34" s="10" t="s">
        <v>263</v>
      </c>
      <c r="F34" s="86" t="s">
        <v>19</v>
      </c>
      <c r="G34" s="86" t="s">
        <v>72</v>
      </c>
      <c r="H34" s="68" t="s">
        <v>52</v>
      </c>
      <c r="I34" s="86"/>
      <c r="J34" s="86"/>
      <c r="K34" s="86"/>
      <c r="L34" s="14">
        <v>63</v>
      </c>
      <c r="M34" s="14" t="s">
        <v>76</v>
      </c>
      <c r="N34" s="73"/>
      <c r="O34" s="14" t="s">
        <v>76</v>
      </c>
      <c r="P34" s="73"/>
      <c r="Q34" s="14" t="s">
        <v>76</v>
      </c>
      <c r="R34" s="24"/>
      <c r="S34" s="87" t="s">
        <v>3998</v>
      </c>
      <c r="T34" s="83" t="s">
        <v>2694</v>
      </c>
      <c r="U34" s="24">
        <v>8628924489</v>
      </c>
    </row>
    <row r="35" spans="1:21" ht="18.75" customHeight="1">
      <c r="A35" s="136"/>
      <c r="B35" s="10" t="s">
        <v>2695</v>
      </c>
      <c r="C35" s="10" t="s">
        <v>101</v>
      </c>
      <c r="D35" s="10" t="s">
        <v>2666</v>
      </c>
      <c r="E35" s="10" t="s">
        <v>263</v>
      </c>
      <c r="F35" s="86" t="s">
        <v>19</v>
      </c>
      <c r="G35" s="86" t="s">
        <v>74</v>
      </c>
      <c r="H35" s="68" t="s">
        <v>52</v>
      </c>
      <c r="I35" s="86"/>
      <c r="J35" s="86"/>
      <c r="K35" s="86"/>
      <c r="L35" s="14">
        <v>70.3</v>
      </c>
      <c r="M35" s="14" t="s">
        <v>76</v>
      </c>
      <c r="N35" s="73"/>
      <c r="O35" s="14" t="s">
        <v>76</v>
      </c>
      <c r="P35" s="73"/>
      <c r="Q35" s="14" t="s">
        <v>76</v>
      </c>
      <c r="R35" s="24"/>
      <c r="S35" s="87" t="s">
        <v>3999</v>
      </c>
      <c r="T35" s="83" t="s">
        <v>2696</v>
      </c>
      <c r="U35" s="24">
        <v>6230529241</v>
      </c>
    </row>
    <row r="36" spans="1:21" ht="18.75" customHeight="1">
      <c r="A36" s="136"/>
      <c r="B36" s="10" t="s">
        <v>2697</v>
      </c>
      <c r="C36" s="10" t="s">
        <v>80</v>
      </c>
      <c r="D36" s="10" t="s">
        <v>2667</v>
      </c>
      <c r="E36" s="10" t="s">
        <v>206</v>
      </c>
      <c r="F36" s="86" t="s">
        <v>19</v>
      </c>
      <c r="G36" s="86" t="s">
        <v>72</v>
      </c>
      <c r="H36" s="86" t="s">
        <v>67</v>
      </c>
      <c r="I36" s="86"/>
      <c r="J36" s="86"/>
      <c r="K36" s="86"/>
      <c r="L36" s="14">
        <v>81.7</v>
      </c>
      <c r="M36" s="14" t="s">
        <v>76</v>
      </c>
      <c r="N36" s="73"/>
      <c r="O36" s="14" t="s">
        <v>76</v>
      </c>
      <c r="P36" s="73"/>
      <c r="Q36" s="14" t="s">
        <v>76</v>
      </c>
      <c r="R36" s="24"/>
      <c r="S36" s="87" t="s">
        <v>4000</v>
      </c>
      <c r="T36" s="83" t="s">
        <v>2698</v>
      </c>
      <c r="U36" s="24">
        <v>6230164733</v>
      </c>
    </row>
    <row r="37" spans="1:21" ht="18.75" customHeight="1">
      <c r="A37" s="136"/>
      <c r="B37" s="10" t="s">
        <v>2699</v>
      </c>
      <c r="C37" s="10" t="s">
        <v>101</v>
      </c>
      <c r="D37" s="10" t="s">
        <v>2668</v>
      </c>
      <c r="E37" s="10" t="s">
        <v>263</v>
      </c>
      <c r="F37" s="86" t="s">
        <v>19</v>
      </c>
      <c r="G37" s="86" t="s">
        <v>72</v>
      </c>
      <c r="H37" s="68" t="s">
        <v>52</v>
      </c>
      <c r="I37" s="86"/>
      <c r="J37" s="86"/>
      <c r="K37" s="86"/>
      <c r="L37" s="14">
        <v>79</v>
      </c>
      <c r="M37" s="14" t="s">
        <v>76</v>
      </c>
      <c r="N37" s="73"/>
      <c r="O37" s="14" t="s">
        <v>76</v>
      </c>
      <c r="P37" s="73"/>
      <c r="Q37" s="14" t="s">
        <v>76</v>
      </c>
      <c r="R37" s="24"/>
      <c r="S37" s="87" t="s">
        <v>4001</v>
      </c>
      <c r="T37" s="83" t="s">
        <v>2700</v>
      </c>
      <c r="U37" s="24">
        <v>7807498287</v>
      </c>
    </row>
    <row r="38" spans="1:21" ht="18.75" customHeight="1">
      <c r="A38" s="136"/>
      <c r="B38" s="10" t="s">
        <v>2701</v>
      </c>
      <c r="C38" s="10" t="s">
        <v>2702</v>
      </c>
      <c r="D38" s="10" t="s">
        <v>2669</v>
      </c>
      <c r="E38" s="10" t="s">
        <v>263</v>
      </c>
      <c r="F38" s="86" t="s">
        <v>19</v>
      </c>
      <c r="G38" s="86" t="s">
        <v>72</v>
      </c>
      <c r="H38" s="68" t="s">
        <v>52</v>
      </c>
      <c r="I38" s="86"/>
      <c r="J38" s="86"/>
      <c r="K38" s="86"/>
      <c r="L38" s="14">
        <v>66.099999999999994</v>
      </c>
      <c r="M38" s="14" t="s">
        <v>76</v>
      </c>
      <c r="N38" s="73"/>
      <c r="O38" s="14" t="s">
        <v>76</v>
      </c>
      <c r="P38" s="73"/>
      <c r="Q38" s="14" t="s">
        <v>76</v>
      </c>
      <c r="R38" s="24"/>
      <c r="S38" s="87" t="s">
        <v>4002</v>
      </c>
      <c r="T38" s="83" t="s">
        <v>2703</v>
      </c>
      <c r="U38" s="24">
        <v>8278887087</v>
      </c>
    </row>
    <row r="39" spans="1:21" ht="18.75" customHeight="1">
      <c r="A39" s="136"/>
      <c r="B39" s="10" t="s">
        <v>2718</v>
      </c>
      <c r="C39" s="10" t="s">
        <v>1610</v>
      </c>
      <c r="D39" s="10" t="s">
        <v>2670</v>
      </c>
      <c r="E39" s="10" t="s">
        <v>206</v>
      </c>
      <c r="F39" s="86" t="s">
        <v>19</v>
      </c>
      <c r="G39" s="86" t="s">
        <v>74</v>
      </c>
      <c r="H39" s="68" t="s">
        <v>52</v>
      </c>
      <c r="I39" s="86"/>
      <c r="J39" s="86"/>
      <c r="K39" s="86"/>
      <c r="L39" s="14">
        <v>77</v>
      </c>
      <c r="M39" s="14" t="s">
        <v>76</v>
      </c>
      <c r="N39" s="73"/>
      <c r="O39" s="14" t="s">
        <v>76</v>
      </c>
      <c r="P39" s="73"/>
      <c r="Q39" s="14" t="s">
        <v>76</v>
      </c>
      <c r="R39" s="24"/>
      <c r="S39" s="87" t="s">
        <v>4003</v>
      </c>
      <c r="T39" s="83" t="s">
        <v>2719</v>
      </c>
      <c r="U39" s="24">
        <v>8352013884</v>
      </c>
    </row>
    <row r="40" spans="1:21" ht="18.75" customHeight="1">
      <c r="A40" s="136"/>
      <c r="B40" s="10" t="s">
        <v>2720</v>
      </c>
      <c r="C40" s="10" t="s">
        <v>150</v>
      </c>
      <c r="D40" s="10" t="s">
        <v>2704</v>
      </c>
      <c r="E40" s="10" t="s">
        <v>206</v>
      </c>
      <c r="F40" s="86" t="s">
        <v>19</v>
      </c>
      <c r="G40" s="86" t="s">
        <v>72</v>
      </c>
      <c r="H40" s="68" t="s">
        <v>52</v>
      </c>
      <c r="I40" s="86"/>
      <c r="J40" s="86"/>
      <c r="K40" s="86"/>
      <c r="L40" s="14">
        <v>75</v>
      </c>
      <c r="M40" s="14" t="s">
        <v>76</v>
      </c>
      <c r="N40" s="73"/>
      <c r="O40" s="14" t="s">
        <v>76</v>
      </c>
      <c r="P40" s="73"/>
      <c r="Q40" s="14" t="s">
        <v>76</v>
      </c>
      <c r="R40" s="24"/>
      <c r="S40" s="87" t="s">
        <v>4004</v>
      </c>
      <c r="T40" s="83" t="s">
        <v>2721</v>
      </c>
      <c r="U40" s="24">
        <v>8278711932</v>
      </c>
    </row>
    <row r="41" spans="1:21" ht="18.75" customHeight="1">
      <c r="A41" s="136"/>
      <c r="B41" s="10" t="s">
        <v>2722</v>
      </c>
      <c r="C41" s="10" t="s">
        <v>2723</v>
      </c>
      <c r="D41" s="10" t="s">
        <v>2705</v>
      </c>
      <c r="E41" s="10" t="s">
        <v>206</v>
      </c>
      <c r="F41" s="86" t="s">
        <v>19</v>
      </c>
      <c r="G41" s="86" t="s">
        <v>72</v>
      </c>
      <c r="H41" s="86" t="s">
        <v>63</v>
      </c>
      <c r="I41" s="86"/>
      <c r="J41" s="86"/>
      <c r="K41" s="86"/>
      <c r="L41" s="14">
        <v>63.7</v>
      </c>
      <c r="M41" s="14" t="s">
        <v>76</v>
      </c>
      <c r="N41" s="73"/>
      <c r="O41" s="14" t="s">
        <v>76</v>
      </c>
      <c r="P41" s="73"/>
      <c r="Q41" s="14" t="s">
        <v>76</v>
      </c>
      <c r="R41" s="24"/>
      <c r="S41" s="87" t="s">
        <v>4005</v>
      </c>
      <c r="T41" s="83" t="s">
        <v>2724</v>
      </c>
      <c r="U41" s="24">
        <v>8219091463</v>
      </c>
    </row>
    <row r="42" spans="1:21" ht="18.75" customHeight="1">
      <c r="A42" s="136"/>
      <c r="B42" s="10" t="s">
        <v>2725</v>
      </c>
      <c r="C42" s="10" t="s">
        <v>2726</v>
      </c>
      <c r="D42" s="10" t="s">
        <v>2706</v>
      </c>
      <c r="E42" s="10" t="s">
        <v>263</v>
      </c>
      <c r="F42" s="86" t="s">
        <v>19</v>
      </c>
      <c r="G42" s="86" t="s">
        <v>72</v>
      </c>
      <c r="H42" s="86" t="s">
        <v>64</v>
      </c>
      <c r="I42" s="86"/>
      <c r="J42" s="86"/>
      <c r="K42" s="86"/>
      <c r="L42" s="14">
        <v>57.5</v>
      </c>
      <c r="M42" s="14" t="s">
        <v>76</v>
      </c>
      <c r="N42" s="73"/>
      <c r="O42" s="14" t="s">
        <v>76</v>
      </c>
      <c r="P42" s="73"/>
      <c r="Q42" s="14" t="s">
        <v>76</v>
      </c>
      <c r="R42" s="24"/>
      <c r="S42" s="87" t="s">
        <v>4006</v>
      </c>
      <c r="T42" s="83" t="s">
        <v>2727</v>
      </c>
      <c r="U42" s="24">
        <v>8278747362</v>
      </c>
    </row>
    <row r="43" spans="1:21" ht="18.75" customHeight="1">
      <c r="A43" s="136"/>
      <c r="B43" s="10" t="s">
        <v>119</v>
      </c>
      <c r="C43" s="10" t="s">
        <v>2728</v>
      </c>
      <c r="D43" s="10" t="s">
        <v>2707</v>
      </c>
      <c r="E43" s="10" t="s">
        <v>263</v>
      </c>
      <c r="F43" s="86" t="s">
        <v>19</v>
      </c>
      <c r="G43" s="86" t="s">
        <v>72</v>
      </c>
      <c r="H43" s="68" t="s">
        <v>52</v>
      </c>
      <c r="I43" s="86"/>
      <c r="J43" s="86"/>
      <c r="K43" s="86"/>
      <c r="L43" s="14">
        <v>67.400000000000006</v>
      </c>
      <c r="M43" s="14" t="s">
        <v>76</v>
      </c>
      <c r="N43" s="73"/>
      <c r="O43" s="14" t="s">
        <v>76</v>
      </c>
      <c r="P43" s="73"/>
      <c r="Q43" s="14" t="s">
        <v>76</v>
      </c>
      <c r="R43" s="24"/>
      <c r="S43" s="87" t="s">
        <v>4007</v>
      </c>
      <c r="T43" s="83" t="s">
        <v>2729</v>
      </c>
      <c r="U43" s="24">
        <v>8219195581</v>
      </c>
    </row>
    <row r="44" spans="1:21" ht="18.75" customHeight="1">
      <c r="A44" s="136"/>
      <c r="B44" s="10" t="s">
        <v>2730</v>
      </c>
      <c r="C44" s="10" t="s">
        <v>2731</v>
      </c>
      <c r="D44" s="10" t="s">
        <v>2708</v>
      </c>
      <c r="E44" s="10" t="s">
        <v>206</v>
      </c>
      <c r="F44" s="86" t="s">
        <v>19</v>
      </c>
      <c r="G44" s="86" t="s">
        <v>72</v>
      </c>
      <c r="H44" s="86" t="s">
        <v>52</v>
      </c>
      <c r="I44" s="86"/>
      <c r="J44" s="86"/>
      <c r="K44" s="86"/>
      <c r="L44" s="14">
        <v>50</v>
      </c>
      <c r="M44" s="14" t="s">
        <v>76</v>
      </c>
      <c r="N44" s="73"/>
      <c r="O44" s="14" t="s">
        <v>76</v>
      </c>
      <c r="P44" s="73"/>
      <c r="Q44" s="14" t="s">
        <v>76</v>
      </c>
      <c r="R44" s="24"/>
      <c r="S44" s="87" t="s">
        <v>4008</v>
      </c>
      <c r="T44" s="83" t="s">
        <v>2732</v>
      </c>
      <c r="U44" s="24">
        <v>7740075091</v>
      </c>
    </row>
    <row r="45" spans="1:21" ht="18.75" customHeight="1">
      <c r="A45" s="136"/>
      <c r="B45" s="10" t="s">
        <v>2733</v>
      </c>
      <c r="C45" s="10" t="s">
        <v>2734</v>
      </c>
      <c r="D45" s="10" t="s">
        <v>2709</v>
      </c>
      <c r="E45" s="10" t="s">
        <v>263</v>
      </c>
      <c r="F45" s="86" t="s">
        <v>19</v>
      </c>
      <c r="G45" s="86" t="s">
        <v>72</v>
      </c>
      <c r="H45" s="86" t="s">
        <v>52</v>
      </c>
      <c r="I45" s="86"/>
      <c r="J45" s="86"/>
      <c r="K45" s="86"/>
      <c r="L45" s="14">
        <v>70.5</v>
      </c>
      <c r="M45" s="14" t="s">
        <v>76</v>
      </c>
      <c r="N45" s="73"/>
      <c r="O45" s="14" t="s">
        <v>76</v>
      </c>
      <c r="P45" s="73"/>
      <c r="Q45" s="14" t="s">
        <v>76</v>
      </c>
      <c r="R45" s="24"/>
      <c r="S45" s="87" t="s">
        <v>4009</v>
      </c>
      <c r="T45" s="83" t="s">
        <v>2735</v>
      </c>
      <c r="U45" s="24">
        <v>9459413472</v>
      </c>
    </row>
    <row r="46" spans="1:21" ht="18.75" customHeight="1">
      <c r="A46" s="136"/>
      <c r="B46" s="10" t="s">
        <v>2736</v>
      </c>
      <c r="C46" s="10" t="s">
        <v>2737</v>
      </c>
      <c r="D46" s="10" t="s">
        <v>2710</v>
      </c>
      <c r="E46" s="10" t="s">
        <v>263</v>
      </c>
      <c r="F46" s="86" t="s">
        <v>19</v>
      </c>
      <c r="G46" s="86" t="s">
        <v>74</v>
      </c>
      <c r="H46" s="68" t="s">
        <v>52</v>
      </c>
      <c r="I46" s="86"/>
      <c r="J46" s="86"/>
      <c r="K46" s="86"/>
      <c r="L46" s="14">
        <v>60.5</v>
      </c>
      <c r="M46" s="14" t="s">
        <v>76</v>
      </c>
      <c r="N46" s="73"/>
      <c r="O46" s="14" t="s">
        <v>76</v>
      </c>
      <c r="P46" s="73"/>
      <c r="Q46" s="14" t="s">
        <v>76</v>
      </c>
      <c r="R46" s="24"/>
      <c r="S46" s="87" t="s">
        <v>4010</v>
      </c>
      <c r="T46" s="83" t="s">
        <v>2738</v>
      </c>
      <c r="U46" s="24">
        <v>7807531902</v>
      </c>
    </row>
    <row r="47" spans="1:21" ht="18.75" customHeight="1">
      <c r="A47" s="136"/>
      <c r="B47" s="10" t="s">
        <v>251</v>
      </c>
      <c r="C47" s="10" t="s">
        <v>182</v>
      </c>
      <c r="D47" s="10" t="s">
        <v>2711</v>
      </c>
      <c r="E47" s="10" t="s">
        <v>206</v>
      </c>
      <c r="F47" s="86" t="s">
        <v>2451</v>
      </c>
      <c r="G47" s="86" t="s">
        <v>74</v>
      </c>
      <c r="H47" s="68" t="s">
        <v>52</v>
      </c>
      <c r="I47" s="86"/>
      <c r="J47" s="86"/>
      <c r="K47" s="86"/>
      <c r="L47" s="14">
        <v>80</v>
      </c>
      <c r="M47" s="14" t="s">
        <v>76</v>
      </c>
      <c r="N47" s="73"/>
      <c r="O47" s="14" t="s">
        <v>76</v>
      </c>
      <c r="P47" s="73"/>
      <c r="Q47" s="14" t="s">
        <v>76</v>
      </c>
      <c r="R47" s="24"/>
      <c r="S47" s="87" t="s">
        <v>4011</v>
      </c>
      <c r="T47" s="83" t="s">
        <v>2739</v>
      </c>
      <c r="U47" s="24">
        <v>7876150858</v>
      </c>
    </row>
    <row r="48" spans="1:21" ht="18.75" customHeight="1">
      <c r="A48" s="136"/>
      <c r="B48" s="10" t="s">
        <v>2740</v>
      </c>
      <c r="C48" s="10" t="s">
        <v>2593</v>
      </c>
      <c r="D48" s="10" t="s">
        <v>2712</v>
      </c>
      <c r="E48" s="10" t="s">
        <v>263</v>
      </c>
      <c r="F48" s="86" t="s">
        <v>19</v>
      </c>
      <c r="G48" s="86" t="s">
        <v>72</v>
      </c>
      <c r="H48" s="86" t="s">
        <v>52</v>
      </c>
      <c r="I48" s="86"/>
      <c r="J48" s="86"/>
      <c r="K48" s="86"/>
      <c r="L48" s="14">
        <v>59.5</v>
      </c>
      <c r="M48" s="14" t="s">
        <v>76</v>
      </c>
      <c r="N48" s="73"/>
      <c r="O48" s="14" t="s">
        <v>76</v>
      </c>
      <c r="P48" s="73"/>
      <c r="Q48" s="14" t="s">
        <v>76</v>
      </c>
      <c r="R48" s="24"/>
      <c r="S48" s="87" t="s">
        <v>4012</v>
      </c>
      <c r="T48" s="83" t="s">
        <v>2741</v>
      </c>
      <c r="U48" s="24">
        <v>7018500431</v>
      </c>
    </row>
    <row r="49" spans="1:21" ht="18.75" customHeight="1">
      <c r="A49" s="136"/>
      <c r="B49" s="10" t="s">
        <v>2742</v>
      </c>
      <c r="C49" s="10" t="s">
        <v>1884</v>
      </c>
      <c r="D49" s="10" t="s">
        <v>2713</v>
      </c>
      <c r="E49" s="10" t="s">
        <v>206</v>
      </c>
      <c r="F49" s="86" t="s">
        <v>19</v>
      </c>
      <c r="G49" s="86" t="s">
        <v>74</v>
      </c>
      <c r="H49" s="86" t="s">
        <v>52</v>
      </c>
      <c r="I49" s="86"/>
      <c r="J49" s="86"/>
      <c r="K49" s="86"/>
      <c r="L49" s="14">
        <v>74</v>
      </c>
      <c r="M49" s="14" t="s">
        <v>76</v>
      </c>
      <c r="N49" s="73"/>
      <c r="O49" s="14" t="s">
        <v>76</v>
      </c>
      <c r="P49" s="73"/>
      <c r="Q49" s="14" t="s">
        <v>76</v>
      </c>
      <c r="R49" s="24"/>
      <c r="S49" s="87" t="s">
        <v>4013</v>
      </c>
      <c r="T49" s="83" t="s">
        <v>2743</v>
      </c>
      <c r="U49" s="24">
        <v>9215247066</v>
      </c>
    </row>
    <row r="50" spans="1:21" ht="18.75" customHeight="1">
      <c r="A50" s="136"/>
      <c r="B50" s="10" t="s">
        <v>2744</v>
      </c>
      <c r="C50" s="10" t="s">
        <v>2745</v>
      </c>
      <c r="D50" s="10" t="s">
        <v>2714</v>
      </c>
      <c r="E50" s="10" t="s">
        <v>206</v>
      </c>
      <c r="F50" s="86" t="s">
        <v>19</v>
      </c>
      <c r="G50" s="86" t="s">
        <v>72</v>
      </c>
      <c r="H50" s="86" t="s">
        <v>52</v>
      </c>
      <c r="I50" s="86"/>
      <c r="J50" s="86"/>
      <c r="K50" s="86"/>
      <c r="L50" s="14">
        <v>69.5</v>
      </c>
      <c r="M50" s="14" t="s">
        <v>76</v>
      </c>
      <c r="N50" s="73"/>
      <c r="O50" s="14" t="s">
        <v>76</v>
      </c>
      <c r="P50" s="73"/>
      <c r="Q50" s="14" t="s">
        <v>76</v>
      </c>
      <c r="R50" s="24"/>
      <c r="S50" s="87" t="s">
        <v>4014</v>
      </c>
      <c r="T50" s="83" t="s">
        <v>2746</v>
      </c>
      <c r="U50" s="24">
        <v>8219543921</v>
      </c>
    </row>
    <row r="51" spans="1:21" ht="18.75" customHeight="1">
      <c r="A51" s="136"/>
      <c r="B51" s="10" t="s">
        <v>2747</v>
      </c>
      <c r="C51" s="10" t="s">
        <v>2748</v>
      </c>
      <c r="D51" s="10" t="s">
        <v>2715</v>
      </c>
      <c r="E51" s="10" t="s">
        <v>206</v>
      </c>
      <c r="F51" s="86" t="s">
        <v>19</v>
      </c>
      <c r="G51" s="86" t="s">
        <v>72</v>
      </c>
      <c r="H51" s="86" t="s">
        <v>52</v>
      </c>
      <c r="I51" s="86"/>
      <c r="J51" s="86"/>
      <c r="K51" s="86"/>
      <c r="L51" s="14">
        <v>68</v>
      </c>
      <c r="M51" s="14" t="s">
        <v>76</v>
      </c>
      <c r="N51" s="73"/>
      <c r="O51" s="14" t="s">
        <v>76</v>
      </c>
      <c r="P51" s="73"/>
      <c r="Q51" s="14" t="s">
        <v>76</v>
      </c>
      <c r="R51" s="24"/>
      <c r="S51" s="87" t="s">
        <v>4015</v>
      </c>
      <c r="T51" s="83" t="s">
        <v>2749</v>
      </c>
      <c r="U51" s="24">
        <v>8580660871</v>
      </c>
    </row>
    <row r="52" spans="1:21" ht="18.75" customHeight="1">
      <c r="A52" s="136"/>
      <c r="B52" s="10" t="s">
        <v>2761</v>
      </c>
      <c r="C52" s="10" t="s">
        <v>2762</v>
      </c>
      <c r="D52" s="10" t="s">
        <v>2716</v>
      </c>
      <c r="E52" s="10" t="s">
        <v>263</v>
      </c>
      <c r="F52" s="86" t="s">
        <v>19</v>
      </c>
      <c r="G52" s="86" t="s">
        <v>72</v>
      </c>
      <c r="H52" s="86" t="s">
        <v>52</v>
      </c>
      <c r="I52" s="86"/>
      <c r="J52" s="86"/>
      <c r="K52" s="86"/>
      <c r="L52" s="14">
        <v>66.8</v>
      </c>
      <c r="M52" s="14" t="s">
        <v>76</v>
      </c>
      <c r="N52" s="73"/>
      <c r="O52" s="14" t="s">
        <v>76</v>
      </c>
      <c r="P52" s="73"/>
      <c r="Q52" s="14" t="s">
        <v>76</v>
      </c>
      <c r="R52" s="24"/>
      <c r="S52" s="87" t="s">
        <v>4016</v>
      </c>
      <c r="T52" s="83" t="s">
        <v>2763</v>
      </c>
      <c r="U52" s="24">
        <v>701864557</v>
      </c>
    </row>
    <row r="53" spans="1:21" ht="18.75" customHeight="1">
      <c r="A53" s="136"/>
      <c r="B53" s="10" t="s">
        <v>2764</v>
      </c>
      <c r="C53" s="10" t="s">
        <v>114</v>
      </c>
      <c r="D53" s="10" t="s">
        <v>2717</v>
      </c>
      <c r="E53" s="10" t="s">
        <v>206</v>
      </c>
      <c r="F53" s="86" t="s">
        <v>19</v>
      </c>
      <c r="G53" s="86" t="s">
        <v>72</v>
      </c>
      <c r="H53" s="86" t="s">
        <v>52</v>
      </c>
      <c r="I53" s="86"/>
      <c r="J53" s="86"/>
      <c r="K53" s="86"/>
      <c r="L53" s="14">
        <v>64</v>
      </c>
      <c r="M53" s="14" t="s">
        <v>76</v>
      </c>
      <c r="N53" s="73"/>
      <c r="O53" s="14" t="s">
        <v>76</v>
      </c>
      <c r="P53" s="73"/>
      <c r="Q53" s="14" t="s">
        <v>76</v>
      </c>
      <c r="R53" s="24"/>
      <c r="S53" s="87" t="s">
        <v>4017</v>
      </c>
      <c r="T53" s="83" t="s">
        <v>2765</v>
      </c>
      <c r="U53" s="24">
        <v>7876664687</v>
      </c>
    </row>
    <row r="54" spans="1:21" ht="18.75" customHeight="1">
      <c r="A54" s="136"/>
      <c r="B54" s="10" t="s">
        <v>1513</v>
      </c>
      <c r="C54" s="10" t="s">
        <v>2766</v>
      </c>
      <c r="D54" s="10" t="s">
        <v>2750</v>
      </c>
      <c r="E54" s="10" t="s">
        <v>206</v>
      </c>
      <c r="F54" s="86" t="s">
        <v>19</v>
      </c>
      <c r="G54" s="86" t="s">
        <v>72</v>
      </c>
      <c r="H54" s="86" t="s">
        <v>63</v>
      </c>
      <c r="I54" s="86"/>
      <c r="J54" s="86"/>
      <c r="K54" s="86"/>
      <c r="L54" s="14">
        <v>70</v>
      </c>
      <c r="M54" s="14" t="s">
        <v>76</v>
      </c>
      <c r="N54" s="73"/>
      <c r="O54" s="14" t="s">
        <v>76</v>
      </c>
      <c r="P54" s="73"/>
      <c r="Q54" s="14" t="s">
        <v>76</v>
      </c>
      <c r="R54" s="24"/>
      <c r="S54" s="87" t="s">
        <v>4018</v>
      </c>
      <c r="T54" s="83" t="s">
        <v>2767</v>
      </c>
      <c r="U54" s="24">
        <v>8278887171</v>
      </c>
    </row>
    <row r="55" spans="1:21" ht="18.75" customHeight="1">
      <c r="A55" s="136"/>
      <c r="B55" s="10" t="s">
        <v>2768</v>
      </c>
      <c r="C55" s="10" t="s">
        <v>2769</v>
      </c>
      <c r="D55" s="10" t="s">
        <v>2751</v>
      </c>
      <c r="E55" s="10" t="s">
        <v>206</v>
      </c>
      <c r="F55" s="86" t="s">
        <v>19</v>
      </c>
      <c r="G55" s="86" t="s">
        <v>72</v>
      </c>
      <c r="H55" s="86" t="s">
        <v>63</v>
      </c>
      <c r="I55" s="86"/>
      <c r="J55" s="86"/>
      <c r="K55" s="86"/>
      <c r="L55" s="14">
        <v>76.12</v>
      </c>
      <c r="M55" s="14" t="s">
        <v>76</v>
      </c>
      <c r="N55" s="73"/>
      <c r="O55" s="14" t="s">
        <v>76</v>
      </c>
      <c r="P55" s="73"/>
      <c r="Q55" s="14" t="s">
        <v>76</v>
      </c>
      <c r="R55" s="24"/>
      <c r="S55" s="87" t="s">
        <v>4019</v>
      </c>
      <c r="T55" s="83" t="s">
        <v>2770</v>
      </c>
      <c r="U55" s="24">
        <v>8544779665</v>
      </c>
    </row>
    <row r="56" spans="1:21" ht="18.75" customHeight="1">
      <c r="A56" s="136"/>
      <c r="B56" s="10" t="s">
        <v>2771</v>
      </c>
      <c r="C56" s="10" t="s">
        <v>2772</v>
      </c>
      <c r="D56" s="10" t="s">
        <v>2752</v>
      </c>
      <c r="E56" s="10" t="s">
        <v>206</v>
      </c>
      <c r="F56" s="86" t="s">
        <v>19</v>
      </c>
      <c r="G56" s="86" t="s">
        <v>72</v>
      </c>
      <c r="H56" s="86" t="s">
        <v>52</v>
      </c>
      <c r="I56" s="86"/>
      <c r="J56" s="86"/>
      <c r="K56" s="86"/>
      <c r="L56" s="14">
        <v>81.900000000000006</v>
      </c>
      <c r="M56" s="14" t="s">
        <v>76</v>
      </c>
      <c r="N56" s="73"/>
      <c r="O56" s="14" t="s">
        <v>76</v>
      </c>
      <c r="P56" s="73"/>
      <c r="Q56" s="14" t="s">
        <v>76</v>
      </c>
      <c r="R56" s="24"/>
      <c r="S56" s="87" t="s">
        <v>4020</v>
      </c>
      <c r="T56" s="83" t="s">
        <v>2773</v>
      </c>
      <c r="U56" s="24">
        <v>7876121463</v>
      </c>
    </row>
    <row r="57" spans="1:21" ht="18.75" customHeight="1">
      <c r="A57" s="136"/>
      <c r="B57" s="10" t="s">
        <v>2774</v>
      </c>
      <c r="C57" s="10" t="s">
        <v>2775</v>
      </c>
      <c r="D57" s="10" t="s">
        <v>2753</v>
      </c>
      <c r="E57" s="10" t="s">
        <v>263</v>
      </c>
      <c r="F57" s="86" t="s">
        <v>19</v>
      </c>
      <c r="G57" s="86" t="s">
        <v>72</v>
      </c>
      <c r="H57" s="86" t="s">
        <v>52</v>
      </c>
      <c r="I57" s="86"/>
      <c r="J57" s="86"/>
      <c r="K57" s="86"/>
      <c r="L57" s="14">
        <v>50.2</v>
      </c>
      <c r="M57" s="14" t="s">
        <v>76</v>
      </c>
      <c r="N57" s="73"/>
      <c r="O57" s="14" t="s">
        <v>76</v>
      </c>
      <c r="P57" s="73"/>
      <c r="Q57" s="14" t="s">
        <v>76</v>
      </c>
      <c r="R57" s="24"/>
      <c r="S57" s="87" t="s">
        <v>4021</v>
      </c>
      <c r="T57" s="83" t="s">
        <v>2776</v>
      </c>
      <c r="U57" s="24">
        <v>9882400024</v>
      </c>
    </row>
    <row r="58" spans="1:21" ht="18.75" customHeight="1">
      <c r="A58" s="136"/>
      <c r="B58" s="10" t="s">
        <v>2777</v>
      </c>
      <c r="C58" s="10" t="s">
        <v>2778</v>
      </c>
      <c r="D58" s="10" t="s">
        <v>2754</v>
      </c>
      <c r="E58" s="10" t="s">
        <v>206</v>
      </c>
      <c r="F58" s="86" t="s">
        <v>2451</v>
      </c>
      <c r="G58" s="86" t="s">
        <v>75</v>
      </c>
      <c r="H58" s="86" t="s">
        <v>52</v>
      </c>
      <c r="I58" s="86"/>
      <c r="J58" s="86"/>
      <c r="K58" s="86"/>
      <c r="L58" s="14">
        <v>76.5</v>
      </c>
      <c r="M58" s="14" t="s">
        <v>76</v>
      </c>
      <c r="N58" s="73"/>
      <c r="O58" s="14" t="s">
        <v>76</v>
      </c>
      <c r="P58" s="73"/>
      <c r="Q58" s="14" t="s">
        <v>76</v>
      </c>
      <c r="R58" s="24"/>
      <c r="S58" s="87" t="s">
        <v>4022</v>
      </c>
      <c r="T58" s="83" t="s">
        <v>2779</v>
      </c>
      <c r="U58" s="24">
        <v>7018412507</v>
      </c>
    </row>
    <row r="59" spans="1:21" ht="18.75" customHeight="1">
      <c r="A59" s="136"/>
      <c r="B59" s="10" t="s">
        <v>2780</v>
      </c>
      <c r="C59" s="10" t="s">
        <v>2781</v>
      </c>
      <c r="D59" s="10" t="s">
        <v>2755</v>
      </c>
      <c r="E59" s="10" t="s">
        <v>206</v>
      </c>
      <c r="F59" s="86" t="s">
        <v>19</v>
      </c>
      <c r="G59" s="86" t="s">
        <v>75</v>
      </c>
      <c r="H59" s="86" t="s">
        <v>52</v>
      </c>
      <c r="I59" s="86"/>
      <c r="J59" s="86"/>
      <c r="K59" s="86"/>
      <c r="L59" s="14">
        <v>71.5</v>
      </c>
      <c r="M59" s="14" t="s">
        <v>76</v>
      </c>
      <c r="N59" s="73"/>
      <c r="O59" s="14" t="s">
        <v>76</v>
      </c>
      <c r="P59" s="73"/>
      <c r="Q59" s="14" t="s">
        <v>76</v>
      </c>
      <c r="R59" s="24"/>
      <c r="S59" s="87" t="s">
        <v>4023</v>
      </c>
      <c r="T59" s="83" t="s">
        <v>2782</v>
      </c>
      <c r="U59" s="24">
        <v>7018374486</v>
      </c>
    </row>
    <row r="60" spans="1:21" ht="18.75" customHeight="1">
      <c r="A60" s="136"/>
      <c r="B60" s="10" t="s">
        <v>2783</v>
      </c>
      <c r="C60" s="10" t="s">
        <v>2784</v>
      </c>
      <c r="D60" s="10" t="s">
        <v>2756</v>
      </c>
      <c r="E60" s="10" t="s">
        <v>263</v>
      </c>
      <c r="F60" s="86" t="s">
        <v>19</v>
      </c>
      <c r="G60" s="86" t="s">
        <v>72</v>
      </c>
      <c r="H60" s="86" t="s">
        <v>52</v>
      </c>
      <c r="I60" s="86"/>
      <c r="J60" s="86"/>
      <c r="K60" s="86"/>
      <c r="L60" s="14">
        <v>65.2</v>
      </c>
      <c r="M60" s="14" t="s">
        <v>76</v>
      </c>
      <c r="N60" s="73"/>
      <c r="O60" s="14" t="s">
        <v>76</v>
      </c>
      <c r="P60" s="73"/>
      <c r="Q60" s="14" t="s">
        <v>76</v>
      </c>
      <c r="R60" s="24"/>
      <c r="S60" s="87" t="s">
        <v>4024</v>
      </c>
      <c r="T60" s="83" t="s">
        <v>2785</v>
      </c>
      <c r="U60" s="24">
        <v>8627806768</v>
      </c>
    </row>
    <row r="61" spans="1:21" ht="18.75" customHeight="1">
      <c r="A61" s="136"/>
      <c r="B61" s="10" t="s">
        <v>2786</v>
      </c>
      <c r="C61" s="10" t="s">
        <v>153</v>
      </c>
      <c r="D61" s="10" t="s">
        <v>2757</v>
      </c>
      <c r="E61" s="10" t="s">
        <v>263</v>
      </c>
      <c r="F61" s="86" t="s">
        <v>19</v>
      </c>
      <c r="G61" s="86" t="s">
        <v>72</v>
      </c>
      <c r="H61" s="86" t="s">
        <v>52</v>
      </c>
      <c r="I61" s="86"/>
      <c r="J61" s="86"/>
      <c r="K61" s="86"/>
      <c r="L61" s="14">
        <v>85.2</v>
      </c>
      <c r="M61" s="14" t="s">
        <v>76</v>
      </c>
      <c r="N61" s="73"/>
      <c r="O61" s="14" t="s">
        <v>76</v>
      </c>
      <c r="P61" s="73"/>
      <c r="Q61" s="14" t="s">
        <v>76</v>
      </c>
      <c r="R61" s="24"/>
      <c r="S61" s="87" t="s">
        <v>4025</v>
      </c>
      <c r="T61" s="83" t="s">
        <v>2787</v>
      </c>
      <c r="U61" s="83">
        <v>7807365298</v>
      </c>
    </row>
    <row r="62" spans="1:21" ht="18.75" customHeight="1">
      <c r="A62" s="136"/>
      <c r="B62" s="10" t="s">
        <v>2788</v>
      </c>
      <c r="C62" s="10" t="s">
        <v>111</v>
      </c>
      <c r="D62" s="10" t="s">
        <v>2758</v>
      </c>
      <c r="E62" s="10" t="s">
        <v>263</v>
      </c>
      <c r="F62" s="86" t="s">
        <v>19</v>
      </c>
      <c r="G62" s="86" t="s">
        <v>74</v>
      </c>
      <c r="H62" s="86" t="s">
        <v>52</v>
      </c>
      <c r="I62" s="86"/>
      <c r="J62" s="86"/>
      <c r="K62" s="86"/>
      <c r="L62" s="14">
        <v>69</v>
      </c>
      <c r="M62" s="14" t="s">
        <v>76</v>
      </c>
      <c r="N62" s="73"/>
      <c r="O62" s="14" t="s">
        <v>76</v>
      </c>
      <c r="P62" s="73"/>
      <c r="Q62" s="14" t="s">
        <v>76</v>
      </c>
      <c r="R62" s="24"/>
      <c r="S62" s="87" t="s">
        <v>4026</v>
      </c>
      <c r="T62" s="83" t="s">
        <v>2789</v>
      </c>
      <c r="U62" s="24">
        <v>9805194085</v>
      </c>
    </row>
    <row r="63" spans="1:21" ht="18.75" customHeight="1">
      <c r="A63" s="136"/>
      <c r="B63" s="10" t="s">
        <v>2790</v>
      </c>
      <c r="C63" s="10" t="s">
        <v>2791</v>
      </c>
      <c r="D63" s="10" t="s">
        <v>2759</v>
      </c>
      <c r="E63" s="10" t="s">
        <v>263</v>
      </c>
      <c r="F63" s="86" t="s">
        <v>2792</v>
      </c>
      <c r="G63" s="86" t="s">
        <v>75</v>
      </c>
      <c r="H63" s="86" t="s">
        <v>52</v>
      </c>
      <c r="I63" s="86"/>
      <c r="J63" s="86"/>
      <c r="K63" s="86"/>
      <c r="L63" s="14">
        <v>51.7</v>
      </c>
      <c r="M63" s="14" t="s">
        <v>76</v>
      </c>
      <c r="N63" s="73"/>
      <c r="O63" s="14" t="s">
        <v>76</v>
      </c>
      <c r="P63" s="73"/>
      <c r="Q63" s="14" t="s">
        <v>76</v>
      </c>
      <c r="R63" s="24"/>
      <c r="S63" s="87" t="s">
        <v>4027</v>
      </c>
      <c r="T63" s="83" t="s">
        <v>2793</v>
      </c>
      <c r="U63" s="24">
        <v>7006464038</v>
      </c>
    </row>
    <row r="64" spans="1:21" ht="18.75" customHeight="1">
      <c r="A64" s="136"/>
      <c r="B64" s="10" t="s">
        <v>2800</v>
      </c>
      <c r="C64" s="10" t="s">
        <v>819</v>
      </c>
      <c r="D64" s="10" t="s">
        <v>2760</v>
      </c>
      <c r="E64" s="10" t="s">
        <v>263</v>
      </c>
      <c r="F64" s="86" t="s">
        <v>19</v>
      </c>
      <c r="G64" s="86" t="s">
        <v>73</v>
      </c>
      <c r="H64" s="86" t="s">
        <v>52</v>
      </c>
      <c r="I64" s="86"/>
      <c r="J64" s="86"/>
      <c r="K64" s="86"/>
      <c r="L64" s="14">
        <v>65</v>
      </c>
      <c r="M64" s="14" t="s">
        <v>76</v>
      </c>
      <c r="N64" s="73"/>
      <c r="O64" s="14" t="s">
        <v>76</v>
      </c>
      <c r="P64" s="73"/>
      <c r="Q64" s="14" t="s">
        <v>76</v>
      </c>
      <c r="R64" s="24"/>
      <c r="S64" s="87" t="s">
        <v>4028</v>
      </c>
      <c r="T64" s="83" t="s">
        <v>2801</v>
      </c>
      <c r="U64" s="24">
        <v>9015055323</v>
      </c>
    </row>
    <row r="65" spans="1:21" ht="18.75" customHeight="1">
      <c r="A65" s="136"/>
      <c r="B65" s="10" t="s">
        <v>384</v>
      </c>
      <c r="C65" s="10" t="s">
        <v>2802</v>
      </c>
      <c r="D65" s="10" t="s">
        <v>2794</v>
      </c>
      <c r="E65" s="10" t="s">
        <v>206</v>
      </c>
      <c r="F65" s="86" t="s">
        <v>19</v>
      </c>
      <c r="G65" s="86" t="s">
        <v>73</v>
      </c>
      <c r="H65" s="86" t="s">
        <v>63</v>
      </c>
      <c r="I65" s="86"/>
      <c r="J65" s="86"/>
      <c r="K65" s="86"/>
      <c r="L65" s="14">
        <v>78</v>
      </c>
      <c r="M65" s="14" t="s">
        <v>76</v>
      </c>
      <c r="N65" s="73"/>
      <c r="O65" s="14" t="s">
        <v>76</v>
      </c>
      <c r="P65" s="73"/>
      <c r="Q65" s="14" t="s">
        <v>76</v>
      </c>
      <c r="R65" s="24"/>
      <c r="S65" s="87" t="s">
        <v>4029</v>
      </c>
      <c r="T65" s="83" t="s">
        <v>2803</v>
      </c>
      <c r="U65" s="24">
        <v>7876018285</v>
      </c>
    </row>
    <row r="66" spans="1:21" ht="18.75" customHeight="1">
      <c r="A66" s="136"/>
      <c r="B66" s="10" t="s">
        <v>2804</v>
      </c>
      <c r="C66" s="10" t="s">
        <v>2805</v>
      </c>
      <c r="D66" s="10" t="s">
        <v>2795</v>
      </c>
      <c r="E66" s="10" t="s">
        <v>206</v>
      </c>
      <c r="F66" s="86" t="s">
        <v>19</v>
      </c>
      <c r="G66" s="86" t="s">
        <v>75</v>
      </c>
      <c r="H66" s="86" t="s">
        <v>66</v>
      </c>
      <c r="I66" s="86"/>
      <c r="J66" s="86"/>
      <c r="K66" s="86"/>
      <c r="L66" s="14">
        <v>81</v>
      </c>
      <c r="M66" s="14" t="s">
        <v>76</v>
      </c>
      <c r="N66" s="73"/>
      <c r="O66" s="14" t="s">
        <v>76</v>
      </c>
      <c r="P66" s="73"/>
      <c r="Q66" s="14" t="s">
        <v>76</v>
      </c>
      <c r="R66" s="24"/>
      <c r="S66" s="87" t="s">
        <v>4030</v>
      </c>
      <c r="T66" s="83" t="s">
        <v>2806</v>
      </c>
      <c r="U66" s="24">
        <v>7876158741</v>
      </c>
    </row>
    <row r="67" spans="1:21" ht="18.75" customHeight="1">
      <c r="A67" s="136"/>
      <c r="B67" s="10" t="s">
        <v>2807</v>
      </c>
      <c r="C67" s="10" t="s">
        <v>1610</v>
      </c>
      <c r="D67" s="10" t="s">
        <v>2796</v>
      </c>
      <c r="E67" s="10" t="s">
        <v>206</v>
      </c>
      <c r="F67" s="86" t="s">
        <v>18</v>
      </c>
      <c r="G67" s="86" t="s">
        <v>74</v>
      </c>
      <c r="H67" s="86" t="s">
        <v>52</v>
      </c>
      <c r="I67" s="86"/>
      <c r="J67" s="86"/>
      <c r="K67" s="86"/>
      <c r="L67" s="14">
        <v>74</v>
      </c>
      <c r="M67" s="14" t="s">
        <v>76</v>
      </c>
      <c r="N67" s="73"/>
      <c r="O67" s="14" t="s">
        <v>76</v>
      </c>
      <c r="P67" s="73"/>
      <c r="Q67" s="14" t="s">
        <v>76</v>
      </c>
      <c r="R67" s="24"/>
      <c r="S67" s="87" t="s">
        <v>4031</v>
      </c>
      <c r="T67" s="83" t="s">
        <v>2808</v>
      </c>
      <c r="U67" s="24">
        <v>8950128529</v>
      </c>
    </row>
    <row r="68" spans="1:21" ht="18.75" customHeight="1">
      <c r="A68" s="136"/>
      <c r="B68" s="10" t="s">
        <v>612</v>
      </c>
      <c r="C68" s="10" t="s">
        <v>125</v>
      </c>
      <c r="D68" s="10" t="s">
        <v>2797</v>
      </c>
      <c r="E68" s="10" t="s">
        <v>263</v>
      </c>
      <c r="F68" s="86" t="s">
        <v>19</v>
      </c>
      <c r="G68" s="86" t="s">
        <v>75</v>
      </c>
      <c r="H68" s="86" t="s">
        <v>52</v>
      </c>
      <c r="I68" s="86"/>
      <c r="J68" s="86"/>
      <c r="K68" s="86"/>
      <c r="L68" s="14">
        <v>73.8</v>
      </c>
      <c r="M68" s="14" t="s">
        <v>76</v>
      </c>
      <c r="N68" s="73"/>
      <c r="O68" s="14" t="s">
        <v>76</v>
      </c>
      <c r="P68" s="73"/>
      <c r="Q68" s="14" t="s">
        <v>76</v>
      </c>
      <c r="R68" s="24"/>
      <c r="S68" s="87" t="s">
        <v>4032</v>
      </c>
      <c r="T68" s="83" t="s">
        <v>3131</v>
      </c>
      <c r="U68" s="24">
        <v>8219486287</v>
      </c>
    </row>
    <row r="69" spans="1:21" ht="18.75" customHeight="1">
      <c r="A69" s="136"/>
      <c r="B69" s="10" t="s">
        <v>3065</v>
      </c>
      <c r="C69" s="10" t="s">
        <v>3066</v>
      </c>
      <c r="D69" s="10" t="s">
        <v>2798</v>
      </c>
      <c r="E69" s="10" t="s">
        <v>206</v>
      </c>
      <c r="F69" s="86" t="s">
        <v>19</v>
      </c>
      <c r="G69" s="86" t="s">
        <v>72</v>
      </c>
      <c r="H69" s="86" t="s">
        <v>52</v>
      </c>
      <c r="I69" s="86"/>
      <c r="J69" s="86"/>
      <c r="K69" s="86"/>
      <c r="L69" s="14">
        <v>82</v>
      </c>
      <c r="M69" s="14" t="s">
        <v>76</v>
      </c>
      <c r="N69" s="73"/>
      <c r="O69" s="14" t="s">
        <v>76</v>
      </c>
      <c r="P69" s="73"/>
      <c r="Q69" s="14" t="s">
        <v>76</v>
      </c>
      <c r="R69" s="24"/>
      <c r="S69" s="87" t="s">
        <v>4033</v>
      </c>
      <c r="T69" s="83" t="s">
        <v>3067</v>
      </c>
      <c r="U69" s="24">
        <v>8353062560</v>
      </c>
    </row>
    <row r="70" spans="1:21" ht="18.75" customHeight="1">
      <c r="A70" s="136"/>
      <c r="B70" s="10" t="s">
        <v>835</v>
      </c>
      <c r="C70" s="10" t="s">
        <v>126</v>
      </c>
      <c r="D70" s="10" t="s">
        <v>2799</v>
      </c>
      <c r="E70" s="10" t="s">
        <v>206</v>
      </c>
      <c r="F70" s="86" t="s">
        <v>19</v>
      </c>
      <c r="G70" s="86" t="s">
        <v>75</v>
      </c>
      <c r="H70" s="86" t="s">
        <v>66</v>
      </c>
      <c r="I70" s="86"/>
      <c r="J70" s="86"/>
      <c r="K70" s="86"/>
      <c r="L70" s="14">
        <v>83.2</v>
      </c>
      <c r="M70" s="14" t="s">
        <v>76</v>
      </c>
      <c r="N70" s="73"/>
      <c r="O70" s="14" t="s">
        <v>76</v>
      </c>
      <c r="P70" s="73"/>
      <c r="Q70" s="14" t="s">
        <v>76</v>
      </c>
      <c r="R70" s="24"/>
      <c r="S70" s="87" t="s">
        <v>4034</v>
      </c>
      <c r="T70" s="83" t="s">
        <v>2809</v>
      </c>
      <c r="U70" s="24">
        <v>8580702969</v>
      </c>
    </row>
    <row r="71" spans="1:21" ht="18.75" customHeight="1">
      <c r="A71" s="144"/>
      <c r="B71" s="10" t="s">
        <v>906</v>
      </c>
      <c r="C71" s="10" t="s">
        <v>4045</v>
      </c>
      <c r="D71" s="10" t="s">
        <v>4046</v>
      </c>
      <c r="E71" s="10" t="s">
        <v>263</v>
      </c>
      <c r="F71" s="86" t="s">
        <v>19</v>
      </c>
      <c r="G71" s="86" t="s">
        <v>73</v>
      </c>
      <c r="H71" s="86" t="s">
        <v>52</v>
      </c>
      <c r="I71" s="86"/>
      <c r="J71" s="86"/>
      <c r="K71" s="86"/>
      <c r="L71" s="14">
        <v>70</v>
      </c>
      <c r="M71" s="14" t="s">
        <v>76</v>
      </c>
      <c r="N71" s="73"/>
      <c r="O71" s="14" t="s">
        <v>76</v>
      </c>
      <c r="P71" s="73"/>
      <c r="Q71" s="14" t="s">
        <v>76</v>
      </c>
      <c r="R71" s="24"/>
      <c r="S71" s="87" t="s">
        <v>4047</v>
      </c>
      <c r="T71" s="83" t="s">
        <v>4048</v>
      </c>
      <c r="U71" s="24">
        <v>8219334383</v>
      </c>
    </row>
    <row r="72" spans="1:21" ht="18.75" customHeight="1">
      <c r="A72" s="143" t="s">
        <v>130</v>
      </c>
      <c r="B72" s="10" t="s">
        <v>2858</v>
      </c>
      <c r="C72" s="10" t="s">
        <v>2859</v>
      </c>
      <c r="D72" s="10" t="s">
        <v>2860</v>
      </c>
      <c r="E72" s="10" t="s">
        <v>206</v>
      </c>
      <c r="F72" s="86" t="s">
        <v>65</v>
      </c>
      <c r="G72" s="86" t="s">
        <v>72</v>
      </c>
      <c r="H72" s="86" t="s">
        <v>51</v>
      </c>
      <c r="I72" s="86"/>
      <c r="J72" s="86"/>
      <c r="K72" s="12"/>
      <c r="L72" s="14">
        <v>81.900000000000006</v>
      </c>
      <c r="M72" s="14" t="s">
        <v>76</v>
      </c>
      <c r="N72" s="14"/>
      <c r="O72" s="14" t="s">
        <v>76</v>
      </c>
      <c r="P72" s="14"/>
      <c r="Q72" s="73" t="s">
        <v>76</v>
      </c>
      <c r="R72" s="65"/>
      <c r="S72" s="51" t="s">
        <v>3438</v>
      </c>
      <c r="T72" s="83" t="s">
        <v>2861</v>
      </c>
      <c r="U72" s="24">
        <v>8273288303</v>
      </c>
    </row>
    <row r="73" spans="1:21" ht="18.75" customHeight="1">
      <c r="A73" s="143"/>
      <c r="B73" s="10" t="s">
        <v>2875</v>
      </c>
      <c r="C73" s="86" t="s">
        <v>2876</v>
      </c>
      <c r="D73" s="10" t="s">
        <v>2862</v>
      </c>
      <c r="E73" s="10" t="s">
        <v>263</v>
      </c>
      <c r="F73" s="86" t="s">
        <v>19</v>
      </c>
      <c r="G73" s="86" t="s">
        <v>75</v>
      </c>
      <c r="H73" s="86" t="s">
        <v>51</v>
      </c>
      <c r="I73" s="86"/>
      <c r="J73" s="86"/>
      <c r="K73" s="12"/>
      <c r="L73" s="14">
        <v>82</v>
      </c>
      <c r="M73" s="14" t="s">
        <v>76</v>
      </c>
      <c r="N73" s="14"/>
      <c r="O73" s="14" t="s">
        <v>76</v>
      </c>
      <c r="P73" s="14"/>
      <c r="Q73" s="73" t="s">
        <v>76</v>
      </c>
      <c r="R73" s="24"/>
      <c r="S73" s="51" t="s">
        <v>3439</v>
      </c>
      <c r="T73" s="84" t="s">
        <v>2877</v>
      </c>
      <c r="U73" s="24">
        <v>9459403100</v>
      </c>
    </row>
    <row r="74" spans="1:21" ht="18.75" customHeight="1">
      <c r="A74" s="143"/>
      <c r="B74" s="10" t="s">
        <v>3244</v>
      </c>
      <c r="C74" s="75" t="s">
        <v>3245</v>
      </c>
      <c r="D74" s="10" t="s">
        <v>2863</v>
      </c>
      <c r="E74" s="10" t="s">
        <v>206</v>
      </c>
      <c r="F74" s="86" t="s">
        <v>19</v>
      </c>
      <c r="G74" s="86" t="s">
        <v>72</v>
      </c>
      <c r="H74" s="86" t="s">
        <v>51</v>
      </c>
      <c r="I74" s="86"/>
      <c r="J74" s="86"/>
      <c r="K74" s="12"/>
      <c r="L74" s="14">
        <v>88.3</v>
      </c>
      <c r="M74" s="14" t="s">
        <v>76</v>
      </c>
      <c r="N74" s="14"/>
      <c r="O74" s="14" t="s">
        <v>76</v>
      </c>
      <c r="P74" s="14"/>
      <c r="Q74" s="73" t="s">
        <v>76</v>
      </c>
      <c r="R74" s="24"/>
      <c r="S74" s="50" t="s">
        <v>3440</v>
      </c>
      <c r="T74" s="84" t="s">
        <v>3246</v>
      </c>
      <c r="U74" s="24">
        <v>8219252516</v>
      </c>
    </row>
    <row r="75" spans="1:21" ht="18.75" customHeight="1">
      <c r="A75" s="143"/>
      <c r="B75" s="10" t="s">
        <v>2878</v>
      </c>
      <c r="C75" s="86" t="s">
        <v>2879</v>
      </c>
      <c r="D75" s="10" t="s">
        <v>2864</v>
      </c>
      <c r="E75" s="10" t="s">
        <v>263</v>
      </c>
      <c r="F75" s="86" t="s">
        <v>19</v>
      </c>
      <c r="G75" s="86" t="s">
        <v>74</v>
      </c>
      <c r="H75" s="86" t="s">
        <v>51</v>
      </c>
      <c r="I75" s="86"/>
      <c r="J75" s="86"/>
      <c r="K75" s="12"/>
      <c r="L75" s="14">
        <v>78.599999999999994</v>
      </c>
      <c r="M75" s="14" t="s">
        <v>76</v>
      </c>
      <c r="N75" s="14"/>
      <c r="O75" s="14" t="s">
        <v>76</v>
      </c>
      <c r="P75" s="14"/>
      <c r="Q75" s="73" t="s">
        <v>76</v>
      </c>
      <c r="R75" s="24"/>
      <c r="S75" s="51" t="s">
        <v>3441</v>
      </c>
      <c r="T75" s="84" t="s">
        <v>2880</v>
      </c>
      <c r="U75" s="24">
        <v>7832810212</v>
      </c>
    </row>
    <row r="76" spans="1:21" ht="18.75" customHeight="1">
      <c r="A76" s="143"/>
      <c r="B76" s="86" t="s">
        <v>2881</v>
      </c>
      <c r="C76" s="86" t="s">
        <v>2478</v>
      </c>
      <c r="D76" s="10" t="s">
        <v>2865</v>
      </c>
      <c r="E76" s="10" t="s">
        <v>263</v>
      </c>
      <c r="F76" s="86" t="s">
        <v>19</v>
      </c>
      <c r="G76" s="86" t="s">
        <v>72</v>
      </c>
      <c r="H76" s="86" t="s">
        <v>51</v>
      </c>
      <c r="I76" s="86"/>
      <c r="J76" s="86"/>
      <c r="K76" s="86"/>
      <c r="L76" s="14">
        <v>75.7</v>
      </c>
      <c r="M76" s="73" t="s">
        <v>76</v>
      </c>
      <c r="N76" s="73"/>
      <c r="O76" s="73" t="s">
        <v>122</v>
      </c>
      <c r="P76" s="73"/>
      <c r="Q76" s="73" t="s">
        <v>76</v>
      </c>
      <c r="R76" s="24"/>
      <c r="S76" s="51" t="s">
        <v>3442</v>
      </c>
      <c r="T76" s="84" t="s">
        <v>2882</v>
      </c>
      <c r="U76" s="24">
        <v>7018759432</v>
      </c>
    </row>
    <row r="77" spans="1:21" s="89" customFormat="1" ht="18.75" customHeight="1">
      <c r="A77" s="143"/>
      <c r="B77" s="22" t="s">
        <v>2883</v>
      </c>
      <c r="C77" s="65" t="s">
        <v>1552</v>
      </c>
      <c r="D77" s="10" t="s">
        <v>2866</v>
      </c>
      <c r="E77" s="22" t="s">
        <v>263</v>
      </c>
      <c r="F77" s="65" t="s">
        <v>19</v>
      </c>
      <c r="G77" s="65" t="s">
        <v>72</v>
      </c>
      <c r="H77" s="86" t="s">
        <v>51</v>
      </c>
      <c r="I77" s="65"/>
      <c r="J77" s="65"/>
      <c r="K77" s="25"/>
      <c r="L77" s="14">
        <v>71.900000000000006</v>
      </c>
      <c r="M77" s="14" t="s">
        <v>76</v>
      </c>
      <c r="N77" s="14"/>
      <c r="O77" s="14" t="s">
        <v>76</v>
      </c>
      <c r="P77" s="14"/>
      <c r="Q77" s="73" t="s">
        <v>76</v>
      </c>
      <c r="R77" s="65"/>
      <c r="S77" s="50" t="s">
        <v>3443</v>
      </c>
      <c r="T77" s="88" t="s">
        <v>2884</v>
      </c>
      <c r="U77" s="24">
        <v>9805512356</v>
      </c>
    </row>
    <row r="78" spans="1:21" ht="18.75" customHeight="1">
      <c r="A78" s="143"/>
      <c r="B78" s="86" t="s">
        <v>2885</v>
      </c>
      <c r="C78" s="86" t="s">
        <v>855</v>
      </c>
      <c r="D78" s="10" t="s">
        <v>2867</v>
      </c>
      <c r="E78" s="10" t="s">
        <v>263</v>
      </c>
      <c r="F78" s="86" t="s">
        <v>19</v>
      </c>
      <c r="G78" s="65" t="s">
        <v>75</v>
      </c>
      <c r="H78" s="86" t="s">
        <v>51</v>
      </c>
      <c r="I78" s="86"/>
      <c r="J78" s="86"/>
      <c r="K78" s="86"/>
      <c r="L78" s="14">
        <v>78</v>
      </c>
      <c r="M78" s="73" t="s">
        <v>76</v>
      </c>
      <c r="N78" s="73"/>
      <c r="O78" s="73" t="s">
        <v>76</v>
      </c>
      <c r="P78" s="73"/>
      <c r="Q78" s="73" t="s">
        <v>76</v>
      </c>
      <c r="R78" s="24"/>
      <c r="S78" s="51" t="s">
        <v>3444</v>
      </c>
      <c r="T78" s="84" t="s">
        <v>2886</v>
      </c>
      <c r="U78" s="24">
        <v>9625098021</v>
      </c>
    </row>
    <row r="79" spans="1:21" ht="18.75" customHeight="1">
      <c r="A79" s="143"/>
      <c r="B79" s="86" t="s">
        <v>2889</v>
      </c>
      <c r="C79" s="86" t="s">
        <v>2890</v>
      </c>
      <c r="D79" s="10" t="s">
        <v>2868</v>
      </c>
      <c r="E79" s="10" t="s">
        <v>206</v>
      </c>
      <c r="F79" s="86" t="s">
        <v>19</v>
      </c>
      <c r="G79" s="86" t="s">
        <v>72</v>
      </c>
      <c r="H79" s="86" t="s">
        <v>51</v>
      </c>
      <c r="I79" s="86"/>
      <c r="J79" s="86"/>
      <c r="K79" s="86"/>
      <c r="L79" s="14">
        <v>68.8</v>
      </c>
      <c r="M79" s="73" t="s">
        <v>76</v>
      </c>
      <c r="N79" s="73"/>
      <c r="O79" s="73" t="s">
        <v>76</v>
      </c>
      <c r="P79" s="73"/>
      <c r="Q79" s="73" t="s">
        <v>76</v>
      </c>
      <c r="R79" s="24"/>
      <c r="S79" s="51" t="s">
        <v>3445</v>
      </c>
      <c r="T79" s="84" t="s">
        <v>2891</v>
      </c>
      <c r="U79" s="24">
        <v>8219362424</v>
      </c>
    </row>
    <row r="80" spans="1:21" ht="18.75" customHeight="1">
      <c r="A80" s="143"/>
      <c r="B80" s="86" t="s">
        <v>2892</v>
      </c>
      <c r="C80" s="86" t="s">
        <v>150</v>
      </c>
      <c r="D80" s="10" t="s">
        <v>2869</v>
      </c>
      <c r="E80" s="10" t="s">
        <v>206</v>
      </c>
      <c r="F80" s="86" t="s">
        <v>19</v>
      </c>
      <c r="G80" s="86" t="s">
        <v>75</v>
      </c>
      <c r="H80" s="86" t="s">
        <v>51</v>
      </c>
      <c r="I80" s="86"/>
      <c r="J80" s="86"/>
      <c r="K80" s="86"/>
      <c r="L80" s="14">
        <v>73</v>
      </c>
      <c r="M80" s="73" t="s">
        <v>76</v>
      </c>
      <c r="N80" s="73"/>
      <c r="O80" s="73" t="s">
        <v>76</v>
      </c>
      <c r="P80" s="73"/>
      <c r="Q80" s="73" t="s">
        <v>76</v>
      </c>
      <c r="R80" s="24"/>
      <c r="S80" s="51" t="s">
        <v>3446</v>
      </c>
      <c r="T80" s="84" t="s">
        <v>2893</v>
      </c>
      <c r="U80" s="24">
        <v>8837877405</v>
      </c>
    </row>
    <row r="81" spans="1:21" ht="18.75" customHeight="1">
      <c r="A81" s="143"/>
      <c r="B81" s="86" t="s">
        <v>2896</v>
      </c>
      <c r="C81" s="86" t="s">
        <v>2894</v>
      </c>
      <c r="D81" s="10" t="s">
        <v>2870</v>
      </c>
      <c r="E81" s="10" t="s">
        <v>263</v>
      </c>
      <c r="F81" s="86" t="s">
        <v>19</v>
      </c>
      <c r="G81" s="86" t="s">
        <v>75</v>
      </c>
      <c r="H81" s="86" t="s">
        <v>51</v>
      </c>
      <c r="I81" s="86"/>
      <c r="J81" s="86"/>
      <c r="K81" s="86"/>
      <c r="L81" s="14">
        <v>71</v>
      </c>
      <c r="M81" s="73" t="s">
        <v>76</v>
      </c>
      <c r="N81" s="73"/>
      <c r="O81" s="73" t="s">
        <v>76</v>
      </c>
      <c r="P81" s="73"/>
      <c r="Q81" s="73" t="s">
        <v>76</v>
      </c>
      <c r="R81" s="24"/>
      <c r="S81" s="51" t="s">
        <v>3447</v>
      </c>
      <c r="T81" s="84" t="s">
        <v>2895</v>
      </c>
      <c r="U81" s="24">
        <v>9816771288</v>
      </c>
    </row>
    <row r="82" spans="1:21" ht="18.75" customHeight="1">
      <c r="A82" s="143"/>
      <c r="B82" s="86" t="s">
        <v>2897</v>
      </c>
      <c r="C82" s="86" t="s">
        <v>1292</v>
      </c>
      <c r="D82" s="10" t="s">
        <v>2871</v>
      </c>
      <c r="E82" s="86" t="s">
        <v>206</v>
      </c>
      <c r="F82" s="86" t="s">
        <v>65</v>
      </c>
      <c r="G82" s="86" t="s">
        <v>72</v>
      </c>
      <c r="H82" s="86" t="s">
        <v>51</v>
      </c>
      <c r="I82" s="86"/>
      <c r="J82" s="86"/>
      <c r="K82" s="86"/>
      <c r="L82" s="14">
        <v>76.3</v>
      </c>
      <c r="M82" s="73" t="s">
        <v>76</v>
      </c>
      <c r="N82" s="73"/>
      <c r="O82" s="73" t="s">
        <v>76</v>
      </c>
      <c r="P82" s="73"/>
      <c r="Q82" s="73" t="s">
        <v>76</v>
      </c>
      <c r="R82" s="24"/>
      <c r="S82" s="51" t="s">
        <v>3448</v>
      </c>
      <c r="T82" s="84" t="s">
        <v>2898</v>
      </c>
      <c r="U82" s="24"/>
    </row>
    <row r="83" spans="1:21" ht="18.75" customHeight="1">
      <c r="A83" s="143"/>
      <c r="B83" s="86" t="s">
        <v>2899</v>
      </c>
      <c r="C83" s="86" t="s">
        <v>2900</v>
      </c>
      <c r="D83" s="10" t="s">
        <v>2872</v>
      </c>
      <c r="E83" s="86" t="s">
        <v>263</v>
      </c>
      <c r="F83" s="86" t="s">
        <v>2451</v>
      </c>
      <c r="G83" s="86" t="s">
        <v>74</v>
      </c>
      <c r="H83" s="86" t="s">
        <v>51</v>
      </c>
      <c r="I83" s="86"/>
      <c r="J83" s="86"/>
      <c r="K83" s="86"/>
      <c r="L83" s="14">
        <v>60</v>
      </c>
      <c r="M83" s="73" t="s">
        <v>76</v>
      </c>
      <c r="N83" s="73"/>
      <c r="O83" s="73" t="s">
        <v>76</v>
      </c>
      <c r="P83" s="73"/>
      <c r="Q83" s="73" t="s">
        <v>76</v>
      </c>
      <c r="R83" s="24"/>
      <c r="S83" s="51" t="s">
        <v>3449</v>
      </c>
      <c r="T83" s="84" t="s">
        <v>2901</v>
      </c>
      <c r="U83" s="24">
        <v>6204881809</v>
      </c>
    </row>
    <row r="84" spans="1:21" ht="18.75" customHeight="1">
      <c r="A84" s="143"/>
      <c r="B84" s="86" t="s">
        <v>2902</v>
      </c>
      <c r="C84" s="86" t="s">
        <v>1610</v>
      </c>
      <c r="D84" s="10" t="s">
        <v>2873</v>
      </c>
      <c r="E84" s="86" t="s">
        <v>206</v>
      </c>
      <c r="F84" s="86" t="s">
        <v>19</v>
      </c>
      <c r="G84" s="86" t="s">
        <v>72</v>
      </c>
      <c r="H84" s="86" t="s">
        <v>51</v>
      </c>
      <c r="I84" s="86"/>
      <c r="J84" s="86"/>
      <c r="K84" s="86"/>
      <c r="L84" s="14">
        <v>86.7</v>
      </c>
      <c r="M84" s="73" t="s">
        <v>76</v>
      </c>
      <c r="N84" s="73"/>
      <c r="O84" s="73" t="s">
        <v>76</v>
      </c>
      <c r="P84" s="73"/>
      <c r="Q84" s="73" t="s">
        <v>76</v>
      </c>
      <c r="R84" s="24"/>
      <c r="S84" s="50" t="s">
        <v>3450</v>
      </c>
      <c r="T84" s="84" t="s">
        <v>2903</v>
      </c>
      <c r="U84" s="24">
        <v>8628909700</v>
      </c>
    </row>
    <row r="85" spans="1:21" ht="18.75" customHeight="1">
      <c r="A85" s="143"/>
      <c r="B85" s="86" t="s">
        <v>2904</v>
      </c>
      <c r="C85" s="86" t="s">
        <v>2905</v>
      </c>
      <c r="D85" s="10" t="s">
        <v>2874</v>
      </c>
      <c r="E85" s="86" t="s">
        <v>263</v>
      </c>
      <c r="F85" s="86" t="s">
        <v>19</v>
      </c>
      <c r="G85" s="86" t="s">
        <v>75</v>
      </c>
      <c r="H85" s="86" t="s">
        <v>51</v>
      </c>
      <c r="I85" s="86"/>
      <c r="J85" s="86"/>
      <c r="K85" s="86"/>
      <c r="L85" s="14">
        <v>77</v>
      </c>
      <c r="M85" s="73" t="s">
        <v>76</v>
      </c>
      <c r="N85" s="73"/>
      <c r="O85" s="73" t="s">
        <v>76</v>
      </c>
      <c r="P85" s="73"/>
      <c r="Q85" s="73" t="s">
        <v>76</v>
      </c>
      <c r="R85" s="24"/>
      <c r="S85" s="51" t="s">
        <v>3451</v>
      </c>
      <c r="T85" s="84" t="s">
        <v>2906</v>
      </c>
      <c r="U85" s="24">
        <v>8628827351</v>
      </c>
    </row>
    <row r="86" spans="1:21" ht="18.75" customHeight="1">
      <c r="A86" s="143"/>
      <c r="B86" s="86" t="s">
        <v>3262</v>
      </c>
      <c r="C86" s="86" t="s">
        <v>101</v>
      </c>
      <c r="D86" s="10" t="s">
        <v>3039</v>
      </c>
      <c r="E86" s="86" t="s">
        <v>263</v>
      </c>
      <c r="F86" s="86" t="s">
        <v>19</v>
      </c>
      <c r="G86" s="86" t="s">
        <v>72</v>
      </c>
      <c r="H86" s="86" t="s">
        <v>51</v>
      </c>
      <c r="I86" s="86"/>
      <c r="J86" s="86"/>
      <c r="K86" s="86"/>
      <c r="L86" s="14">
        <v>60</v>
      </c>
      <c r="M86" s="73" t="s">
        <v>76</v>
      </c>
      <c r="N86" s="73"/>
      <c r="O86" s="73" t="s">
        <v>76</v>
      </c>
      <c r="P86" s="73"/>
      <c r="Q86" s="73" t="s">
        <v>76</v>
      </c>
      <c r="R86" s="24"/>
      <c r="S86" s="51" t="s">
        <v>3452</v>
      </c>
      <c r="T86" s="84" t="s">
        <v>3263</v>
      </c>
      <c r="U86" s="24">
        <v>8059290179</v>
      </c>
    </row>
    <row r="87" spans="1:21" ht="18.75" customHeight="1">
      <c r="A87" s="143"/>
      <c r="B87" s="86" t="s">
        <v>643</v>
      </c>
      <c r="C87" s="86" t="s">
        <v>2409</v>
      </c>
      <c r="D87" s="10" t="s">
        <v>3040</v>
      </c>
      <c r="E87" s="86" t="s">
        <v>263</v>
      </c>
      <c r="F87" s="86" t="s">
        <v>19</v>
      </c>
      <c r="G87" s="86" t="s">
        <v>72</v>
      </c>
      <c r="H87" s="86" t="s">
        <v>51</v>
      </c>
      <c r="I87" s="86"/>
      <c r="J87" s="86"/>
      <c r="K87" s="86"/>
      <c r="L87" s="14">
        <v>62.5</v>
      </c>
      <c r="M87" s="73" t="s">
        <v>76</v>
      </c>
      <c r="N87" s="73"/>
      <c r="O87" s="73" t="s">
        <v>76</v>
      </c>
      <c r="P87" s="73"/>
      <c r="Q87" s="73" t="s">
        <v>76</v>
      </c>
      <c r="R87" s="24"/>
      <c r="S87" s="51" t="s">
        <v>3453</v>
      </c>
      <c r="T87" s="84" t="s">
        <v>3264</v>
      </c>
      <c r="U87" s="24">
        <v>8813975522</v>
      </c>
    </row>
    <row r="88" spans="1:21" ht="18.75" customHeight="1">
      <c r="A88" s="143"/>
      <c r="B88" s="86" t="s">
        <v>3042</v>
      </c>
      <c r="C88" s="86" t="s">
        <v>643</v>
      </c>
      <c r="D88" s="10" t="s">
        <v>3041</v>
      </c>
      <c r="E88" s="86" t="s">
        <v>263</v>
      </c>
      <c r="F88" s="86" t="s">
        <v>19</v>
      </c>
      <c r="G88" s="86"/>
      <c r="H88" s="86" t="s">
        <v>51</v>
      </c>
      <c r="I88" s="86"/>
      <c r="J88" s="86"/>
      <c r="K88" s="86"/>
      <c r="L88" s="14">
        <v>68.3</v>
      </c>
      <c r="M88" s="73" t="s">
        <v>76</v>
      </c>
      <c r="N88" s="73"/>
      <c r="O88" s="73" t="s">
        <v>76</v>
      </c>
      <c r="P88" s="73"/>
      <c r="Q88" s="73" t="s">
        <v>76</v>
      </c>
      <c r="R88" s="24"/>
      <c r="S88" s="51" t="s">
        <v>3454</v>
      </c>
      <c r="T88" s="84" t="s">
        <v>3043</v>
      </c>
      <c r="U88" s="24">
        <v>8219097645</v>
      </c>
    </row>
    <row r="89" spans="1:21" ht="18.75" customHeight="1">
      <c r="A89" s="127" t="s">
        <v>127</v>
      </c>
      <c r="B89" s="86" t="s">
        <v>2592</v>
      </c>
      <c r="C89" s="86" t="s">
        <v>2810</v>
      </c>
      <c r="D89" s="86" t="s">
        <v>2811</v>
      </c>
      <c r="E89" s="86" t="s">
        <v>263</v>
      </c>
      <c r="F89" s="86" t="s">
        <v>19</v>
      </c>
      <c r="G89" s="86" t="s">
        <v>72</v>
      </c>
      <c r="H89" s="86" t="s">
        <v>51</v>
      </c>
      <c r="I89" s="86"/>
      <c r="J89" s="86"/>
      <c r="K89" s="86"/>
      <c r="L89" s="14">
        <v>83.6</v>
      </c>
      <c r="M89" s="73" t="s">
        <v>76</v>
      </c>
      <c r="N89" s="73"/>
      <c r="O89" s="73" t="s">
        <v>76</v>
      </c>
      <c r="P89" s="73"/>
      <c r="Q89" s="73" t="s">
        <v>76</v>
      </c>
      <c r="R89" s="24"/>
      <c r="S89" s="51" t="s">
        <v>3455</v>
      </c>
      <c r="T89" s="84" t="s">
        <v>2812</v>
      </c>
      <c r="U89" s="24">
        <v>8219271562</v>
      </c>
    </row>
    <row r="90" spans="1:21" ht="18.75" customHeight="1">
      <c r="A90" s="127"/>
      <c r="B90" s="86" t="s">
        <v>2813</v>
      </c>
      <c r="C90" s="86" t="s">
        <v>2814</v>
      </c>
      <c r="D90" s="86" t="s">
        <v>2815</v>
      </c>
      <c r="E90" s="86" t="s">
        <v>206</v>
      </c>
      <c r="F90" s="86" t="s">
        <v>37</v>
      </c>
      <c r="G90" s="86" t="s">
        <v>74</v>
      </c>
      <c r="H90" s="86" t="s">
        <v>51</v>
      </c>
      <c r="I90" s="86"/>
      <c r="J90" s="86"/>
      <c r="K90" s="86"/>
      <c r="L90" s="14">
        <v>84.1</v>
      </c>
      <c r="M90" s="73" t="s">
        <v>76</v>
      </c>
      <c r="N90" s="73"/>
      <c r="O90" s="73" t="s">
        <v>76</v>
      </c>
      <c r="P90" s="73"/>
      <c r="Q90" s="73" t="s">
        <v>76</v>
      </c>
      <c r="R90" s="24"/>
      <c r="S90" s="51" t="s">
        <v>3456</v>
      </c>
      <c r="T90" s="84" t="s">
        <v>2826</v>
      </c>
      <c r="U90" s="24">
        <v>8171288338</v>
      </c>
    </row>
    <row r="91" spans="1:21" ht="18.75" customHeight="1">
      <c r="A91" s="127"/>
      <c r="B91" s="86" t="s">
        <v>2827</v>
      </c>
      <c r="C91" s="86" t="s">
        <v>2399</v>
      </c>
      <c r="D91" s="86" t="s">
        <v>2816</v>
      </c>
      <c r="E91" s="86" t="s">
        <v>263</v>
      </c>
      <c r="F91" s="86" t="s">
        <v>37</v>
      </c>
      <c r="G91" s="86" t="s">
        <v>74</v>
      </c>
      <c r="H91" s="86" t="s">
        <v>51</v>
      </c>
      <c r="I91" s="86"/>
      <c r="J91" s="86"/>
      <c r="K91" s="86"/>
      <c r="L91" s="14">
        <v>82.1</v>
      </c>
      <c r="M91" s="73" t="s">
        <v>76</v>
      </c>
      <c r="N91" s="73"/>
      <c r="O91" s="73" t="s">
        <v>76</v>
      </c>
      <c r="P91" s="73"/>
      <c r="Q91" s="73" t="s">
        <v>76</v>
      </c>
      <c r="R91" s="24"/>
      <c r="S91" s="51" t="s">
        <v>3457</v>
      </c>
      <c r="T91" s="84" t="s">
        <v>2828</v>
      </c>
      <c r="U91" s="24">
        <v>7505598660</v>
      </c>
    </row>
    <row r="92" spans="1:21" ht="18.75" customHeight="1">
      <c r="A92" s="127"/>
      <c r="B92" s="86" t="s">
        <v>2829</v>
      </c>
      <c r="C92" s="86" t="s">
        <v>2830</v>
      </c>
      <c r="D92" s="86" t="s">
        <v>2817</v>
      </c>
      <c r="E92" s="86" t="s">
        <v>206</v>
      </c>
      <c r="F92" s="86" t="s">
        <v>37</v>
      </c>
      <c r="G92" s="86" t="s">
        <v>72</v>
      </c>
      <c r="H92" s="86" t="s">
        <v>51</v>
      </c>
      <c r="I92" s="86"/>
      <c r="J92" s="86"/>
      <c r="K92" s="86"/>
      <c r="L92" s="14">
        <v>65</v>
      </c>
      <c r="M92" s="73" t="s">
        <v>76</v>
      </c>
      <c r="N92" s="73"/>
      <c r="O92" s="73" t="s">
        <v>76</v>
      </c>
      <c r="P92" s="73"/>
      <c r="Q92" s="73" t="s">
        <v>76</v>
      </c>
      <c r="R92" s="24"/>
      <c r="S92" s="51" t="s">
        <v>3458</v>
      </c>
      <c r="T92" s="84" t="s">
        <v>2831</v>
      </c>
      <c r="U92" s="24">
        <v>8789085619</v>
      </c>
    </row>
    <row r="93" spans="1:21" ht="18.75" customHeight="1">
      <c r="A93" s="127"/>
      <c r="B93" s="86" t="s">
        <v>2832</v>
      </c>
      <c r="C93" s="86" t="s">
        <v>2833</v>
      </c>
      <c r="D93" s="86" t="s">
        <v>2818</v>
      </c>
      <c r="E93" s="86" t="s">
        <v>206</v>
      </c>
      <c r="F93" s="86" t="s">
        <v>37</v>
      </c>
      <c r="G93" s="86" t="s">
        <v>72</v>
      </c>
      <c r="H93" s="86" t="s">
        <v>51</v>
      </c>
      <c r="I93" s="86"/>
      <c r="J93" s="86"/>
      <c r="K93" s="86"/>
      <c r="L93" s="14">
        <v>68.2</v>
      </c>
      <c r="M93" s="73" t="s">
        <v>76</v>
      </c>
      <c r="N93" s="73"/>
      <c r="O93" s="73" t="s">
        <v>76</v>
      </c>
      <c r="P93" s="73"/>
      <c r="Q93" s="73" t="s">
        <v>76</v>
      </c>
      <c r="R93" s="24"/>
      <c r="S93" s="51" t="s">
        <v>3459</v>
      </c>
      <c r="T93" s="84" t="s">
        <v>2834</v>
      </c>
      <c r="U93" s="24">
        <v>8894002376</v>
      </c>
    </row>
    <row r="94" spans="1:21" ht="18.75" customHeight="1">
      <c r="A94" s="127"/>
      <c r="B94" s="86" t="s">
        <v>2835</v>
      </c>
      <c r="C94" s="86" t="s">
        <v>2836</v>
      </c>
      <c r="D94" s="86" t="s">
        <v>2819</v>
      </c>
      <c r="E94" s="86" t="s">
        <v>263</v>
      </c>
      <c r="F94" s="86" t="s">
        <v>18</v>
      </c>
      <c r="G94" s="86" t="s">
        <v>75</v>
      </c>
      <c r="H94" s="86" t="s">
        <v>51</v>
      </c>
      <c r="I94" s="86"/>
      <c r="J94" s="86"/>
      <c r="K94" s="86"/>
      <c r="L94" s="14">
        <v>81</v>
      </c>
      <c r="M94" s="73" t="s">
        <v>76</v>
      </c>
      <c r="N94" s="73"/>
      <c r="O94" s="73" t="s">
        <v>76</v>
      </c>
      <c r="P94" s="73"/>
      <c r="Q94" s="73" t="s">
        <v>76</v>
      </c>
      <c r="R94" s="24"/>
      <c r="S94" s="51" t="s">
        <v>3460</v>
      </c>
      <c r="T94" s="84" t="s">
        <v>2837</v>
      </c>
      <c r="U94" s="24">
        <v>8059061790</v>
      </c>
    </row>
    <row r="95" spans="1:21" ht="18.75" customHeight="1">
      <c r="A95" s="127"/>
      <c r="B95" s="86" t="s">
        <v>2838</v>
      </c>
      <c r="C95" s="86" t="s">
        <v>2839</v>
      </c>
      <c r="D95" s="86" t="s">
        <v>2820</v>
      </c>
      <c r="E95" s="86" t="s">
        <v>263</v>
      </c>
      <c r="F95" s="86" t="s">
        <v>2451</v>
      </c>
      <c r="G95" s="86" t="s">
        <v>74</v>
      </c>
      <c r="H95" s="86" t="s">
        <v>51</v>
      </c>
      <c r="I95" s="86"/>
      <c r="J95" s="86"/>
      <c r="K95" s="86"/>
      <c r="L95" s="14">
        <v>64</v>
      </c>
      <c r="M95" s="73" t="s">
        <v>76</v>
      </c>
      <c r="N95" s="73"/>
      <c r="O95" s="73" t="s">
        <v>76</v>
      </c>
      <c r="P95" s="73"/>
      <c r="Q95" s="73" t="s">
        <v>76</v>
      </c>
      <c r="R95" s="24"/>
      <c r="S95" s="51" t="s">
        <v>3461</v>
      </c>
      <c r="T95" s="84" t="s">
        <v>2840</v>
      </c>
      <c r="U95" s="24">
        <v>8789080983</v>
      </c>
    </row>
    <row r="96" spans="1:21" ht="18.75" customHeight="1">
      <c r="A96" s="127"/>
      <c r="B96" s="86" t="s">
        <v>2841</v>
      </c>
      <c r="C96" s="86" t="s">
        <v>2842</v>
      </c>
      <c r="D96" s="86" t="s">
        <v>2821</v>
      </c>
      <c r="E96" s="86" t="s">
        <v>263</v>
      </c>
      <c r="F96" s="86" t="s">
        <v>19</v>
      </c>
      <c r="G96" s="86" t="s">
        <v>72</v>
      </c>
      <c r="H96" s="86" t="s">
        <v>51</v>
      </c>
      <c r="I96" s="86"/>
      <c r="J96" s="86"/>
      <c r="K96" s="86"/>
      <c r="L96" s="14">
        <v>74</v>
      </c>
      <c r="M96" s="73" t="s">
        <v>76</v>
      </c>
      <c r="N96" s="73"/>
      <c r="O96" s="73" t="s">
        <v>76</v>
      </c>
      <c r="P96" s="73"/>
      <c r="Q96" s="73" t="s">
        <v>76</v>
      </c>
      <c r="R96" s="24"/>
      <c r="S96" s="51" t="s">
        <v>3462</v>
      </c>
      <c r="T96" s="84" t="s">
        <v>2843</v>
      </c>
      <c r="U96" s="24">
        <v>8219470329</v>
      </c>
    </row>
    <row r="97" spans="1:21" ht="18.75" customHeight="1">
      <c r="A97" s="127"/>
      <c r="B97" s="86" t="s">
        <v>2844</v>
      </c>
      <c r="C97" s="86" t="s">
        <v>2845</v>
      </c>
      <c r="D97" s="86" t="s">
        <v>2822</v>
      </c>
      <c r="E97" s="86" t="s">
        <v>206</v>
      </c>
      <c r="F97" s="86" t="s">
        <v>19</v>
      </c>
      <c r="G97" s="86" t="s">
        <v>72</v>
      </c>
      <c r="H97" s="86" t="s">
        <v>51</v>
      </c>
      <c r="I97" s="86"/>
      <c r="J97" s="86"/>
      <c r="K97" s="86"/>
      <c r="L97" s="14">
        <v>75.900000000000006</v>
      </c>
      <c r="M97" s="73" t="s">
        <v>76</v>
      </c>
      <c r="N97" s="73"/>
      <c r="O97" s="73" t="s">
        <v>76</v>
      </c>
      <c r="P97" s="73"/>
      <c r="Q97" s="73" t="s">
        <v>76</v>
      </c>
      <c r="R97" s="24"/>
      <c r="S97" s="51" t="s">
        <v>3463</v>
      </c>
      <c r="T97" s="84" t="s">
        <v>2846</v>
      </c>
      <c r="U97" s="24">
        <v>8626974365</v>
      </c>
    </row>
    <row r="98" spans="1:21" ht="18.75" customHeight="1">
      <c r="A98" s="127"/>
      <c r="B98" s="86" t="s">
        <v>2847</v>
      </c>
      <c r="C98" s="86" t="s">
        <v>745</v>
      </c>
      <c r="D98" s="86" t="s">
        <v>2823</v>
      </c>
      <c r="E98" s="86" t="s">
        <v>263</v>
      </c>
      <c r="F98" s="86" t="s">
        <v>18</v>
      </c>
      <c r="G98" s="86" t="s">
        <v>74</v>
      </c>
      <c r="H98" s="86" t="s">
        <v>51</v>
      </c>
      <c r="I98" s="86"/>
      <c r="J98" s="86"/>
      <c r="K98" s="86"/>
      <c r="L98" s="14">
        <v>75</v>
      </c>
      <c r="M98" s="73" t="s">
        <v>76</v>
      </c>
      <c r="N98" s="73"/>
      <c r="O98" s="73" t="s">
        <v>76</v>
      </c>
      <c r="P98" s="73"/>
      <c r="Q98" s="73" t="s">
        <v>76</v>
      </c>
      <c r="R98" s="24"/>
      <c r="S98" s="51" t="s">
        <v>3464</v>
      </c>
      <c r="T98" s="84" t="s">
        <v>2848</v>
      </c>
      <c r="U98" s="24">
        <v>7015417616</v>
      </c>
    </row>
    <row r="99" spans="1:21" ht="18.75" customHeight="1">
      <c r="A99" s="127"/>
      <c r="B99" s="86" t="s">
        <v>2849</v>
      </c>
      <c r="C99" s="86" t="s">
        <v>2850</v>
      </c>
      <c r="D99" s="86" t="s">
        <v>2824</v>
      </c>
      <c r="E99" s="86" t="s">
        <v>263</v>
      </c>
      <c r="F99" s="86" t="s">
        <v>37</v>
      </c>
      <c r="G99" s="86" t="s">
        <v>72</v>
      </c>
      <c r="H99" s="86" t="s">
        <v>51</v>
      </c>
      <c r="I99" s="86"/>
      <c r="J99" s="86"/>
      <c r="K99" s="86"/>
      <c r="L99" s="14">
        <v>70.3</v>
      </c>
      <c r="M99" s="73" t="s">
        <v>76</v>
      </c>
      <c r="N99" s="73"/>
      <c r="O99" s="73" t="s">
        <v>76</v>
      </c>
      <c r="P99" s="73"/>
      <c r="Q99" s="73" t="s">
        <v>76</v>
      </c>
      <c r="R99" s="24"/>
      <c r="S99" s="51" t="s">
        <v>3465</v>
      </c>
      <c r="T99" s="84" t="s">
        <v>2851</v>
      </c>
      <c r="U99" s="24">
        <v>8218759391</v>
      </c>
    </row>
    <row r="100" spans="1:21" ht="18.75" customHeight="1">
      <c r="A100" s="127"/>
      <c r="B100" s="86" t="s">
        <v>2853</v>
      </c>
      <c r="C100" s="86" t="s">
        <v>2854</v>
      </c>
      <c r="D100" s="86" t="s">
        <v>2825</v>
      </c>
      <c r="E100" s="86" t="s">
        <v>263</v>
      </c>
      <c r="F100" s="86" t="s">
        <v>19</v>
      </c>
      <c r="G100" s="86" t="s">
        <v>72</v>
      </c>
      <c r="H100" s="86" t="s">
        <v>51</v>
      </c>
      <c r="I100" s="86"/>
      <c r="J100" s="86"/>
      <c r="K100" s="86"/>
      <c r="L100" s="14">
        <v>71.599999999999994</v>
      </c>
      <c r="M100" s="73" t="s">
        <v>76</v>
      </c>
      <c r="N100" s="73"/>
      <c r="O100" s="73" t="s">
        <v>76</v>
      </c>
      <c r="P100" s="73"/>
      <c r="Q100" s="73" t="s">
        <v>76</v>
      </c>
      <c r="R100" s="24"/>
      <c r="S100" s="51" t="s">
        <v>3466</v>
      </c>
      <c r="T100" s="84" t="s">
        <v>2855</v>
      </c>
      <c r="U100" s="24">
        <v>8580707765</v>
      </c>
    </row>
    <row r="101" spans="1:21" ht="18.75" customHeight="1">
      <c r="A101" s="127"/>
      <c r="B101" s="86" t="s">
        <v>2856</v>
      </c>
      <c r="C101" s="86" t="s">
        <v>138</v>
      </c>
      <c r="D101" s="86" t="s">
        <v>2852</v>
      </c>
      <c r="E101" s="86" t="s">
        <v>263</v>
      </c>
      <c r="F101" s="86" t="s">
        <v>19</v>
      </c>
      <c r="G101" s="86" t="s">
        <v>72</v>
      </c>
      <c r="H101" s="86" t="s">
        <v>51</v>
      </c>
      <c r="I101" s="86"/>
      <c r="J101" s="86"/>
      <c r="K101" s="86"/>
      <c r="L101" s="14">
        <v>71</v>
      </c>
      <c r="M101" s="73" t="s">
        <v>76</v>
      </c>
      <c r="N101" s="73"/>
      <c r="O101" s="73" t="s">
        <v>76</v>
      </c>
      <c r="P101" s="73"/>
      <c r="Q101" s="73" t="s">
        <v>76</v>
      </c>
      <c r="R101" s="24"/>
      <c r="S101" s="51" t="s">
        <v>3467</v>
      </c>
      <c r="T101" s="84" t="s">
        <v>2857</v>
      </c>
      <c r="U101" s="24">
        <v>8627860276</v>
      </c>
    </row>
    <row r="102" spans="1:21" ht="18.75" customHeight="1" thickBot="1">
      <c r="A102" s="135"/>
      <c r="B102" s="86" t="s">
        <v>3184</v>
      </c>
      <c r="C102" s="86" t="s">
        <v>3185</v>
      </c>
      <c r="D102" s="86" t="s">
        <v>3183</v>
      </c>
      <c r="E102" s="86" t="s">
        <v>206</v>
      </c>
      <c r="F102" s="86" t="s">
        <v>19</v>
      </c>
      <c r="G102" s="86" t="s">
        <v>72</v>
      </c>
      <c r="H102" s="86" t="s">
        <v>51</v>
      </c>
      <c r="I102" s="86"/>
      <c r="J102" s="86"/>
      <c r="K102" s="86"/>
      <c r="L102" s="14">
        <v>83</v>
      </c>
      <c r="M102" s="73" t="s">
        <v>76</v>
      </c>
      <c r="N102" s="73"/>
      <c r="O102" s="73" t="s">
        <v>76</v>
      </c>
      <c r="P102" s="73"/>
      <c r="Q102" s="73" t="s">
        <v>76</v>
      </c>
      <c r="R102" s="24"/>
      <c r="S102" s="50" t="s">
        <v>3468</v>
      </c>
      <c r="T102" s="84" t="s">
        <v>3186</v>
      </c>
      <c r="U102" s="24">
        <v>8427756589</v>
      </c>
    </row>
    <row r="103" spans="1:21" ht="18.75" customHeight="1">
      <c r="A103" s="128" t="s">
        <v>164</v>
      </c>
      <c r="B103" s="60" t="s">
        <v>2915</v>
      </c>
      <c r="C103" s="86" t="s">
        <v>111</v>
      </c>
      <c r="D103" s="86" t="s">
        <v>2907</v>
      </c>
      <c r="E103" s="86" t="s">
        <v>263</v>
      </c>
      <c r="F103" s="86" t="s">
        <v>19</v>
      </c>
      <c r="G103" s="86" t="s">
        <v>75</v>
      </c>
      <c r="H103" s="86" t="s">
        <v>51</v>
      </c>
      <c r="I103" s="86"/>
      <c r="J103" s="86"/>
      <c r="K103" s="86"/>
      <c r="L103" s="14">
        <v>77.8</v>
      </c>
      <c r="M103" s="73" t="s">
        <v>76</v>
      </c>
      <c r="N103" s="73"/>
      <c r="O103" s="73" t="s">
        <v>76</v>
      </c>
      <c r="P103" s="73"/>
      <c r="Q103" s="73" t="s">
        <v>76</v>
      </c>
      <c r="R103" s="24"/>
      <c r="S103" s="51" t="s">
        <v>3469</v>
      </c>
      <c r="T103" s="84" t="s">
        <v>2916</v>
      </c>
      <c r="U103" s="24">
        <v>9478174702</v>
      </c>
    </row>
    <row r="104" spans="1:21" ht="18.75" customHeight="1">
      <c r="A104" s="130"/>
      <c r="B104" s="92" t="s">
        <v>2917</v>
      </c>
      <c r="C104" s="24" t="s">
        <v>2918</v>
      </c>
      <c r="D104" s="86" t="s">
        <v>2908</v>
      </c>
      <c r="E104" s="24" t="s">
        <v>263</v>
      </c>
      <c r="F104" s="24" t="s">
        <v>19</v>
      </c>
      <c r="G104" s="24" t="s">
        <v>72</v>
      </c>
      <c r="H104" s="86" t="s">
        <v>51</v>
      </c>
      <c r="I104" s="24"/>
      <c r="J104" s="24"/>
      <c r="K104" s="24"/>
      <c r="L104" s="14">
        <v>73</v>
      </c>
      <c r="M104" s="73" t="s">
        <v>76</v>
      </c>
      <c r="N104" s="73"/>
      <c r="O104" s="73" t="s">
        <v>76</v>
      </c>
      <c r="P104" s="73"/>
      <c r="Q104" s="73" t="s">
        <v>76</v>
      </c>
      <c r="R104" s="24"/>
      <c r="S104" s="50" t="s">
        <v>3470</v>
      </c>
      <c r="T104" s="84" t="s">
        <v>2919</v>
      </c>
      <c r="U104" s="24">
        <v>8988374055</v>
      </c>
    </row>
    <row r="105" spans="1:21" ht="18.75" customHeight="1">
      <c r="A105" s="130"/>
      <c r="B105" s="92" t="s">
        <v>2920</v>
      </c>
      <c r="C105" s="24" t="s">
        <v>2921</v>
      </c>
      <c r="D105" s="86" t="s">
        <v>2909</v>
      </c>
      <c r="E105" s="24" t="s">
        <v>263</v>
      </c>
      <c r="F105" s="24" t="s">
        <v>37</v>
      </c>
      <c r="G105" s="24" t="s">
        <v>74</v>
      </c>
      <c r="H105" s="86" t="s">
        <v>51</v>
      </c>
      <c r="I105" s="24"/>
      <c r="J105" s="24"/>
      <c r="K105" s="24"/>
      <c r="L105" s="14">
        <v>76.7</v>
      </c>
      <c r="M105" s="73" t="s">
        <v>76</v>
      </c>
      <c r="N105" s="73"/>
      <c r="O105" s="73" t="s">
        <v>76</v>
      </c>
      <c r="P105" s="73"/>
      <c r="Q105" s="73" t="s">
        <v>76</v>
      </c>
      <c r="R105" s="24"/>
      <c r="S105" s="51" t="s">
        <v>3471</v>
      </c>
      <c r="T105" s="84" t="s">
        <v>2922</v>
      </c>
      <c r="U105" s="24">
        <v>7559615002</v>
      </c>
    </row>
    <row r="106" spans="1:21" ht="18.75" customHeight="1">
      <c r="A106" s="130"/>
      <c r="B106" s="92" t="s">
        <v>2923</v>
      </c>
      <c r="C106" s="24" t="s">
        <v>2924</v>
      </c>
      <c r="D106" s="86" t="s">
        <v>2910</v>
      </c>
      <c r="E106" s="24" t="s">
        <v>206</v>
      </c>
      <c r="F106" s="24" t="s">
        <v>19</v>
      </c>
      <c r="G106" s="24" t="s">
        <v>75</v>
      </c>
      <c r="H106" s="86" t="s">
        <v>51</v>
      </c>
      <c r="I106" s="24"/>
      <c r="J106" s="24"/>
      <c r="K106" s="24"/>
      <c r="L106" s="14">
        <v>67</v>
      </c>
      <c r="M106" s="73" t="s">
        <v>76</v>
      </c>
      <c r="N106" s="73"/>
      <c r="O106" s="73" t="s">
        <v>76</v>
      </c>
      <c r="P106" s="73"/>
      <c r="Q106" s="73" t="s">
        <v>76</v>
      </c>
      <c r="R106" s="24"/>
      <c r="S106" s="51" t="s">
        <v>3472</v>
      </c>
      <c r="T106" s="84" t="s">
        <v>2925</v>
      </c>
      <c r="U106" s="24">
        <v>7807857211</v>
      </c>
    </row>
    <row r="107" spans="1:21" ht="18.75" customHeight="1">
      <c r="A107" s="130"/>
      <c r="B107" s="92" t="s">
        <v>2926</v>
      </c>
      <c r="C107" s="24" t="s">
        <v>891</v>
      </c>
      <c r="D107" s="86" t="s">
        <v>2911</v>
      </c>
      <c r="E107" s="24" t="s">
        <v>263</v>
      </c>
      <c r="F107" s="24" t="s">
        <v>19</v>
      </c>
      <c r="G107" s="24" t="s">
        <v>72</v>
      </c>
      <c r="H107" s="86" t="s">
        <v>51</v>
      </c>
      <c r="I107" s="24"/>
      <c r="J107" s="24"/>
      <c r="K107" s="24"/>
      <c r="L107" s="14">
        <v>74</v>
      </c>
      <c r="M107" s="73" t="s">
        <v>76</v>
      </c>
      <c r="N107" s="73"/>
      <c r="O107" s="73" t="s">
        <v>76</v>
      </c>
      <c r="P107" s="73"/>
      <c r="Q107" s="73" t="s">
        <v>76</v>
      </c>
      <c r="R107" s="24"/>
      <c r="S107" s="51" t="s">
        <v>3473</v>
      </c>
      <c r="T107" s="84" t="s">
        <v>2927</v>
      </c>
      <c r="U107" s="24">
        <v>7018601744</v>
      </c>
    </row>
    <row r="108" spans="1:21" ht="18.75" customHeight="1">
      <c r="A108" s="130"/>
      <c r="B108" s="92" t="s">
        <v>2887</v>
      </c>
      <c r="C108" s="24" t="s">
        <v>3229</v>
      </c>
      <c r="D108" s="86" t="s">
        <v>2912</v>
      </c>
      <c r="E108" s="24" t="s">
        <v>206</v>
      </c>
      <c r="F108" s="24" t="s">
        <v>19</v>
      </c>
      <c r="G108" s="24" t="s">
        <v>72</v>
      </c>
      <c r="H108" s="86" t="s">
        <v>51</v>
      </c>
      <c r="I108" s="24"/>
      <c r="J108" s="24"/>
      <c r="K108" s="24"/>
      <c r="L108" s="14">
        <v>79.3</v>
      </c>
      <c r="M108" s="73" t="s">
        <v>76</v>
      </c>
      <c r="N108" s="73"/>
      <c r="O108" s="73" t="s">
        <v>76</v>
      </c>
      <c r="P108" s="73"/>
      <c r="Q108" s="73" t="s">
        <v>76</v>
      </c>
      <c r="R108" s="24"/>
      <c r="S108" s="51" t="s">
        <v>3474</v>
      </c>
      <c r="T108" s="84" t="s">
        <v>2888</v>
      </c>
      <c r="U108" s="24">
        <v>8219792091</v>
      </c>
    </row>
    <row r="109" spans="1:21" ht="18.75" customHeight="1">
      <c r="A109" s="130"/>
      <c r="B109" s="92" t="s">
        <v>2928</v>
      </c>
      <c r="C109" s="24" t="s">
        <v>138</v>
      </c>
      <c r="D109" s="86" t="s">
        <v>2913</v>
      </c>
      <c r="E109" s="24" t="s">
        <v>206</v>
      </c>
      <c r="F109" s="24" t="s">
        <v>19</v>
      </c>
      <c r="G109" s="24" t="s">
        <v>72</v>
      </c>
      <c r="H109" s="86" t="s">
        <v>51</v>
      </c>
      <c r="I109" s="24"/>
      <c r="J109" s="24"/>
      <c r="K109" s="24"/>
      <c r="L109" s="14">
        <v>72</v>
      </c>
      <c r="M109" s="73" t="s">
        <v>76</v>
      </c>
      <c r="N109" s="73"/>
      <c r="O109" s="73" t="s">
        <v>76</v>
      </c>
      <c r="P109" s="73"/>
      <c r="Q109" s="73" t="s">
        <v>76</v>
      </c>
      <c r="R109" s="24"/>
      <c r="S109" s="50" t="s">
        <v>3475</v>
      </c>
      <c r="T109" s="84" t="s">
        <v>2929</v>
      </c>
      <c r="U109" s="24">
        <v>7876063249</v>
      </c>
    </row>
    <row r="110" spans="1:21" ht="18.75" customHeight="1" thickBot="1">
      <c r="A110" s="130"/>
      <c r="B110" s="92" t="s">
        <v>2930</v>
      </c>
      <c r="C110" s="24" t="s">
        <v>2931</v>
      </c>
      <c r="D110" s="86" t="s">
        <v>2914</v>
      </c>
      <c r="E110" s="24" t="s">
        <v>206</v>
      </c>
      <c r="F110" s="24" t="s">
        <v>19</v>
      </c>
      <c r="G110" s="24" t="s">
        <v>74</v>
      </c>
      <c r="H110" s="86" t="s">
        <v>51</v>
      </c>
      <c r="I110" s="24"/>
      <c r="J110" s="24"/>
      <c r="K110" s="24"/>
      <c r="L110" s="14">
        <v>77.599999999999994</v>
      </c>
      <c r="M110" s="73" t="s">
        <v>76</v>
      </c>
      <c r="N110" s="73"/>
      <c r="O110" s="73" t="s">
        <v>76</v>
      </c>
      <c r="P110" s="73"/>
      <c r="Q110" s="73" t="s">
        <v>76</v>
      </c>
      <c r="R110" s="24"/>
      <c r="S110" s="51" t="s">
        <v>3476</v>
      </c>
      <c r="T110" s="84" t="s">
        <v>2932</v>
      </c>
      <c r="U110" s="24">
        <v>7807347366</v>
      </c>
    </row>
    <row r="111" spans="1:21" ht="18.75" customHeight="1">
      <c r="A111" s="128" t="s">
        <v>165</v>
      </c>
      <c r="B111" s="60" t="s">
        <v>2933</v>
      </c>
      <c r="C111" s="86" t="s">
        <v>2934</v>
      </c>
      <c r="D111" s="86" t="s">
        <v>2935</v>
      </c>
      <c r="E111" s="86" t="s">
        <v>206</v>
      </c>
      <c r="F111" s="86" t="s">
        <v>32</v>
      </c>
      <c r="G111" s="86" t="s">
        <v>75</v>
      </c>
      <c r="H111" s="86" t="s">
        <v>51</v>
      </c>
      <c r="I111" s="86"/>
      <c r="J111" s="86"/>
      <c r="K111" s="86"/>
      <c r="L111" s="14">
        <v>75</v>
      </c>
      <c r="M111" s="73" t="s">
        <v>76</v>
      </c>
      <c r="N111" s="73"/>
      <c r="O111" s="73" t="s">
        <v>76</v>
      </c>
      <c r="P111" s="73"/>
      <c r="Q111" s="73" t="s">
        <v>76</v>
      </c>
      <c r="R111" s="24"/>
      <c r="S111" s="91" t="s">
        <v>3477</v>
      </c>
      <c r="T111" s="83" t="s">
        <v>2936</v>
      </c>
      <c r="U111" s="24">
        <v>9982563979</v>
      </c>
    </row>
    <row r="112" spans="1:21" ht="18.75" customHeight="1">
      <c r="A112" s="130"/>
      <c r="B112" s="60" t="s">
        <v>2937</v>
      </c>
      <c r="C112" s="86" t="s">
        <v>2938</v>
      </c>
      <c r="D112" s="86" t="s">
        <v>2939</v>
      </c>
      <c r="E112" s="86" t="s">
        <v>263</v>
      </c>
      <c r="F112" s="86" t="s">
        <v>19</v>
      </c>
      <c r="G112" s="86" t="s">
        <v>74</v>
      </c>
      <c r="H112" s="86" t="s">
        <v>51</v>
      </c>
      <c r="I112" s="86"/>
      <c r="J112" s="86"/>
      <c r="K112" s="86"/>
      <c r="L112" s="14">
        <v>75</v>
      </c>
      <c r="M112" s="73" t="s">
        <v>76</v>
      </c>
      <c r="N112" s="73"/>
      <c r="O112" s="73" t="s">
        <v>76</v>
      </c>
      <c r="P112" s="73"/>
      <c r="Q112" s="73" t="s">
        <v>76</v>
      </c>
      <c r="R112" s="24"/>
      <c r="S112" s="91" t="s">
        <v>3478</v>
      </c>
      <c r="T112" s="83" t="s">
        <v>2941</v>
      </c>
      <c r="U112" s="24">
        <v>7876005085</v>
      </c>
    </row>
    <row r="113" spans="1:21" ht="18.75" customHeight="1" thickBot="1">
      <c r="A113" s="129"/>
      <c r="B113" s="60" t="s">
        <v>2942</v>
      </c>
      <c r="C113" s="86"/>
      <c r="D113" s="86" t="s">
        <v>2940</v>
      </c>
      <c r="E113" s="86" t="s">
        <v>263</v>
      </c>
      <c r="F113" s="86" t="s">
        <v>2792</v>
      </c>
      <c r="G113" s="86" t="s">
        <v>72</v>
      </c>
      <c r="H113" s="86" t="s">
        <v>51</v>
      </c>
      <c r="I113" s="86"/>
      <c r="J113" s="86"/>
      <c r="K113" s="86"/>
      <c r="L113" s="14">
        <v>80</v>
      </c>
      <c r="M113" s="73" t="s">
        <v>76</v>
      </c>
      <c r="N113" s="73"/>
      <c r="O113" s="73" t="s">
        <v>76</v>
      </c>
      <c r="P113" s="73"/>
      <c r="Q113" s="73" t="s">
        <v>76</v>
      </c>
      <c r="R113" s="24"/>
      <c r="S113" s="63" t="s">
        <v>3479</v>
      </c>
      <c r="T113" s="83" t="s">
        <v>2943</v>
      </c>
      <c r="U113" s="24">
        <v>7889456624</v>
      </c>
    </row>
    <row r="114" spans="1:21" ht="18.75" customHeight="1">
      <c r="A114" s="128" t="s">
        <v>169</v>
      </c>
      <c r="B114" s="60" t="s">
        <v>2944</v>
      </c>
      <c r="C114" s="86" t="s">
        <v>2945</v>
      </c>
      <c r="D114" s="86" t="s">
        <v>2946</v>
      </c>
      <c r="E114" s="86" t="s">
        <v>206</v>
      </c>
      <c r="F114" s="86" t="s">
        <v>19</v>
      </c>
      <c r="G114" s="86" t="s">
        <v>72</v>
      </c>
      <c r="H114" s="86" t="s">
        <v>51</v>
      </c>
      <c r="I114" s="86"/>
      <c r="J114" s="86"/>
      <c r="K114" s="86"/>
      <c r="L114" s="14">
        <v>69</v>
      </c>
      <c r="M114" s="73" t="s">
        <v>76</v>
      </c>
      <c r="N114" s="73"/>
      <c r="O114" s="73" t="s">
        <v>76</v>
      </c>
      <c r="P114" s="73"/>
      <c r="Q114" s="73" t="s">
        <v>76</v>
      </c>
      <c r="R114" s="24"/>
      <c r="S114" s="63" t="s">
        <v>3480</v>
      </c>
      <c r="T114" s="83" t="s">
        <v>2948</v>
      </c>
      <c r="U114" s="24">
        <v>8219632851</v>
      </c>
    </row>
    <row r="115" spans="1:21" ht="18.75" customHeight="1" thickBot="1">
      <c r="A115" s="129"/>
      <c r="B115" s="60" t="s">
        <v>2949</v>
      </c>
      <c r="C115" s="86" t="s">
        <v>2950</v>
      </c>
      <c r="D115" s="86" t="s">
        <v>2947</v>
      </c>
      <c r="E115" s="86" t="s">
        <v>206</v>
      </c>
      <c r="F115" s="86" t="s">
        <v>19</v>
      </c>
      <c r="G115" s="86" t="s">
        <v>72</v>
      </c>
      <c r="H115" s="86" t="s">
        <v>51</v>
      </c>
      <c r="I115" s="86"/>
      <c r="J115" s="86"/>
      <c r="K115" s="86"/>
      <c r="L115" s="14">
        <v>88.1</v>
      </c>
      <c r="M115" s="73" t="s">
        <v>76</v>
      </c>
      <c r="N115" s="73"/>
      <c r="O115" s="73" t="s">
        <v>76</v>
      </c>
      <c r="P115" s="73"/>
      <c r="Q115" s="73" t="s">
        <v>76</v>
      </c>
      <c r="R115" s="24"/>
      <c r="S115" s="63" t="s">
        <v>3481</v>
      </c>
      <c r="T115" s="83" t="s">
        <v>2951</v>
      </c>
      <c r="U115" s="24">
        <v>7018424247</v>
      </c>
    </row>
    <row r="116" spans="1:21" ht="18.75" customHeight="1">
      <c r="A116" s="128" t="s">
        <v>170</v>
      </c>
      <c r="B116" s="60" t="s">
        <v>2351</v>
      </c>
      <c r="C116" s="86" t="s">
        <v>147</v>
      </c>
      <c r="D116" s="86" t="s">
        <v>2352</v>
      </c>
      <c r="E116" s="86" t="s">
        <v>263</v>
      </c>
      <c r="F116" s="86" t="s">
        <v>19</v>
      </c>
      <c r="G116" s="86" t="s">
        <v>75</v>
      </c>
      <c r="H116" s="86" t="s">
        <v>52</v>
      </c>
      <c r="I116" s="86"/>
      <c r="J116" s="86"/>
      <c r="K116" s="86"/>
      <c r="L116" s="14">
        <v>74.3</v>
      </c>
      <c r="M116" s="73" t="s">
        <v>76</v>
      </c>
      <c r="N116" s="73"/>
      <c r="O116" s="73" t="s">
        <v>76</v>
      </c>
      <c r="P116" s="73"/>
      <c r="Q116" s="73" t="s">
        <v>76</v>
      </c>
      <c r="R116" s="24"/>
      <c r="S116" s="54" t="s">
        <v>3483</v>
      </c>
      <c r="T116" s="83" t="s">
        <v>2388</v>
      </c>
      <c r="U116" s="24">
        <v>8219697412</v>
      </c>
    </row>
    <row r="117" spans="1:21" ht="18.75" customHeight="1">
      <c r="A117" s="130"/>
      <c r="B117" s="60" t="s">
        <v>160</v>
      </c>
      <c r="C117" s="86" t="s">
        <v>1692</v>
      </c>
      <c r="D117" s="86" t="s">
        <v>2353</v>
      </c>
      <c r="E117" s="86" t="s">
        <v>263</v>
      </c>
      <c r="F117" s="86" t="s">
        <v>19</v>
      </c>
      <c r="G117" s="86" t="s">
        <v>72</v>
      </c>
      <c r="H117" s="86" t="s">
        <v>52</v>
      </c>
      <c r="I117" s="86"/>
      <c r="J117" s="86"/>
      <c r="K117" s="86"/>
      <c r="L117" s="14">
        <v>80.400000000000006</v>
      </c>
      <c r="M117" s="73" t="s">
        <v>76</v>
      </c>
      <c r="N117" s="73"/>
      <c r="O117" s="73" t="s">
        <v>76</v>
      </c>
      <c r="P117" s="73"/>
      <c r="Q117" s="73" t="s">
        <v>76</v>
      </c>
      <c r="R117" s="24"/>
      <c r="S117" s="54" t="s">
        <v>3484</v>
      </c>
      <c r="T117" s="83" t="s">
        <v>2389</v>
      </c>
      <c r="U117" s="24">
        <v>8130938940</v>
      </c>
    </row>
    <row r="118" spans="1:21" ht="18.75" customHeight="1">
      <c r="A118" s="130"/>
      <c r="B118" s="60" t="s">
        <v>2390</v>
      </c>
      <c r="C118" s="86" t="s">
        <v>2391</v>
      </c>
      <c r="D118" s="86" t="s">
        <v>2354</v>
      </c>
      <c r="E118" s="86" t="s">
        <v>206</v>
      </c>
      <c r="F118" s="86" t="s">
        <v>19</v>
      </c>
      <c r="G118" s="86" t="s">
        <v>75</v>
      </c>
      <c r="H118" s="86" t="s">
        <v>52</v>
      </c>
      <c r="I118" s="86"/>
      <c r="J118" s="86"/>
      <c r="K118" s="86"/>
      <c r="L118" s="14">
        <v>87.5</v>
      </c>
      <c r="M118" s="73" t="s">
        <v>76</v>
      </c>
      <c r="N118" s="73"/>
      <c r="O118" s="73" t="s">
        <v>76</v>
      </c>
      <c r="P118" s="73"/>
      <c r="Q118" s="73" t="s">
        <v>76</v>
      </c>
      <c r="R118" s="24"/>
      <c r="S118" s="54" t="s">
        <v>3485</v>
      </c>
      <c r="T118" s="83" t="s">
        <v>2392</v>
      </c>
      <c r="U118" s="24">
        <v>7018317446</v>
      </c>
    </row>
    <row r="119" spans="1:21" s="110" customFormat="1" ht="18.75" customHeight="1">
      <c r="A119" s="130"/>
      <c r="B119" s="116" t="s">
        <v>2393</v>
      </c>
      <c r="C119" s="74" t="s">
        <v>745</v>
      </c>
      <c r="D119" s="74" t="s">
        <v>2355</v>
      </c>
      <c r="E119" s="74" t="s">
        <v>263</v>
      </c>
      <c r="F119" s="74" t="s">
        <v>19</v>
      </c>
      <c r="G119" s="74" t="s">
        <v>75</v>
      </c>
      <c r="H119" s="74" t="s">
        <v>52</v>
      </c>
      <c r="I119" s="74"/>
      <c r="J119" s="74"/>
      <c r="K119" s="74"/>
      <c r="L119" s="107">
        <v>69</v>
      </c>
      <c r="M119" s="15" t="s">
        <v>76</v>
      </c>
      <c r="N119" s="15"/>
      <c r="O119" s="15" t="s">
        <v>76</v>
      </c>
      <c r="P119" s="15"/>
      <c r="Q119" s="15" t="s">
        <v>76</v>
      </c>
      <c r="R119" s="104"/>
      <c r="S119" s="114" t="s">
        <v>3486</v>
      </c>
      <c r="T119" s="115" t="s">
        <v>2394</v>
      </c>
      <c r="U119" s="104">
        <v>8219988282</v>
      </c>
    </row>
    <row r="120" spans="1:21" ht="18.75" customHeight="1">
      <c r="A120" s="130"/>
      <c r="B120" s="60" t="s">
        <v>2125</v>
      </c>
      <c r="C120" s="86" t="s">
        <v>2395</v>
      </c>
      <c r="D120" s="86" t="s">
        <v>2356</v>
      </c>
      <c r="E120" s="86" t="s">
        <v>263</v>
      </c>
      <c r="F120" s="86" t="s">
        <v>19</v>
      </c>
      <c r="G120" s="86" t="s">
        <v>75</v>
      </c>
      <c r="H120" s="86" t="s">
        <v>52</v>
      </c>
      <c r="I120" s="86"/>
      <c r="J120" s="86"/>
      <c r="K120" s="86"/>
      <c r="L120" s="14">
        <v>66.599999999999994</v>
      </c>
      <c r="M120" s="73" t="s">
        <v>76</v>
      </c>
      <c r="N120" s="73"/>
      <c r="O120" s="73" t="s">
        <v>76</v>
      </c>
      <c r="P120" s="73"/>
      <c r="Q120" s="73" t="s">
        <v>76</v>
      </c>
      <c r="R120" s="24"/>
      <c r="S120" s="54" t="s">
        <v>3487</v>
      </c>
      <c r="T120" s="83" t="s">
        <v>2396</v>
      </c>
      <c r="U120" s="24">
        <v>7876146313</v>
      </c>
    </row>
    <row r="121" spans="1:21" ht="18.75" customHeight="1">
      <c r="A121" s="130"/>
      <c r="B121" s="60" t="s">
        <v>2397</v>
      </c>
      <c r="C121" s="86" t="s">
        <v>141</v>
      </c>
      <c r="D121" s="86" t="s">
        <v>2357</v>
      </c>
      <c r="E121" s="86" t="s">
        <v>206</v>
      </c>
      <c r="F121" s="86" t="s">
        <v>19</v>
      </c>
      <c r="G121" s="86" t="s">
        <v>72</v>
      </c>
      <c r="H121" s="86" t="s">
        <v>52</v>
      </c>
      <c r="I121" s="86"/>
      <c r="J121" s="86"/>
      <c r="K121" s="86"/>
      <c r="L121" s="14">
        <v>59.9</v>
      </c>
      <c r="M121" s="73" t="s">
        <v>76</v>
      </c>
      <c r="N121" s="73"/>
      <c r="O121" s="73" t="s">
        <v>76</v>
      </c>
      <c r="P121" s="73"/>
      <c r="Q121" s="73" t="s">
        <v>76</v>
      </c>
      <c r="R121" s="24"/>
      <c r="S121" s="54" t="s">
        <v>3488</v>
      </c>
      <c r="T121" s="83" t="s">
        <v>2398</v>
      </c>
      <c r="U121" s="24">
        <v>8219775592</v>
      </c>
    </row>
    <row r="122" spans="1:21" ht="18.75" customHeight="1">
      <c r="A122" s="130"/>
      <c r="B122" s="60" t="s">
        <v>2399</v>
      </c>
      <c r="C122" s="86" t="s">
        <v>365</v>
      </c>
      <c r="D122" s="86" t="s">
        <v>2358</v>
      </c>
      <c r="E122" s="86" t="s">
        <v>263</v>
      </c>
      <c r="F122" s="86" t="s">
        <v>19</v>
      </c>
      <c r="G122" s="86" t="s">
        <v>75</v>
      </c>
      <c r="H122" s="86" t="s">
        <v>52</v>
      </c>
      <c r="I122" s="86"/>
      <c r="J122" s="86"/>
      <c r="K122" s="86"/>
      <c r="L122" s="14">
        <v>54</v>
      </c>
      <c r="M122" s="73" t="s">
        <v>76</v>
      </c>
      <c r="N122" s="73"/>
      <c r="O122" s="73" t="s">
        <v>76</v>
      </c>
      <c r="P122" s="73"/>
      <c r="Q122" s="73" t="s">
        <v>76</v>
      </c>
      <c r="R122" s="24"/>
      <c r="S122" s="54" t="s">
        <v>3489</v>
      </c>
      <c r="T122" s="83" t="s">
        <v>2400</v>
      </c>
      <c r="U122" s="24">
        <v>8219759547</v>
      </c>
    </row>
    <row r="123" spans="1:21" ht="18.75" customHeight="1">
      <c r="A123" s="130"/>
      <c r="B123" s="60" t="s">
        <v>2401</v>
      </c>
      <c r="C123" s="86" t="s">
        <v>2402</v>
      </c>
      <c r="D123" s="86" t="s">
        <v>2359</v>
      </c>
      <c r="E123" s="86" t="s">
        <v>263</v>
      </c>
      <c r="F123" s="86" t="s">
        <v>19</v>
      </c>
      <c r="G123" s="86" t="s">
        <v>72</v>
      </c>
      <c r="H123" s="86" t="s">
        <v>52</v>
      </c>
      <c r="I123" s="86"/>
      <c r="J123" s="86"/>
      <c r="K123" s="86"/>
      <c r="L123" s="14">
        <v>62.1</v>
      </c>
      <c r="M123" s="73" t="s">
        <v>76</v>
      </c>
      <c r="N123" s="73"/>
      <c r="O123" s="73" t="s">
        <v>76</v>
      </c>
      <c r="P123" s="73"/>
      <c r="Q123" s="73" t="s">
        <v>76</v>
      </c>
      <c r="R123" s="24"/>
      <c r="S123" s="54" t="s">
        <v>3490</v>
      </c>
      <c r="T123" s="83" t="s">
        <v>2403</v>
      </c>
      <c r="U123" s="24">
        <v>8262864109</v>
      </c>
    </row>
    <row r="124" spans="1:21" ht="18.75" customHeight="1">
      <c r="A124" s="130"/>
      <c r="B124" s="60" t="s">
        <v>2404</v>
      </c>
      <c r="C124" s="86" t="s">
        <v>408</v>
      </c>
      <c r="D124" s="86" t="s">
        <v>2360</v>
      </c>
      <c r="E124" s="86" t="s">
        <v>263</v>
      </c>
      <c r="F124" s="86" t="s">
        <v>19</v>
      </c>
      <c r="G124" s="86" t="s">
        <v>72</v>
      </c>
      <c r="H124" s="86" t="s">
        <v>52</v>
      </c>
      <c r="I124" s="86"/>
      <c r="J124" s="86"/>
      <c r="K124" s="86"/>
      <c r="L124" s="14">
        <v>77.3</v>
      </c>
      <c r="M124" s="73" t="s">
        <v>76</v>
      </c>
      <c r="N124" s="73"/>
      <c r="O124" s="73" t="s">
        <v>76</v>
      </c>
      <c r="P124" s="73"/>
      <c r="Q124" s="73" t="s">
        <v>76</v>
      </c>
      <c r="R124" s="24"/>
      <c r="S124" s="54" t="s">
        <v>3491</v>
      </c>
      <c r="T124" s="83" t="s">
        <v>2405</v>
      </c>
      <c r="U124" s="24">
        <v>8894313729</v>
      </c>
    </row>
    <row r="125" spans="1:21" ht="18.75" customHeight="1">
      <c r="A125" s="130"/>
      <c r="B125" s="60" t="s">
        <v>2406</v>
      </c>
      <c r="C125" s="86" t="s">
        <v>408</v>
      </c>
      <c r="D125" s="86" t="s">
        <v>2361</v>
      </c>
      <c r="E125" s="86" t="s">
        <v>263</v>
      </c>
      <c r="F125" s="86" t="s">
        <v>19</v>
      </c>
      <c r="G125" s="86" t="s">
        <v>72</v>
      </c>
      <c r="H125" s="86" t="s">
        <v>52</v>
      </c>
      <c r="I125" s="86"/>
      <c r="J125" s="86"/>
      <c r="K125" s="86"/>
      <c r="L125" s="14">
        <v>59</v>
      </c>
      <c r="M125" s="73" t="s">
        <v>76</v>
      </c>
      <c r="N125" s="73"/>
      <c r="O125" s="73" t="s">
        <v>76</v>
      </c>
      <c r="P125" s="73"/>
      <c r="Q125" s="73" t="s">
        <v>76</v>
      </c>
      <c r="R125" s="24"/>
      <c r="S125" s="54" t="s">
        <v>3492</v>
      </c>
      <c r="T125" s="83" t="s">
        <v>2407</v>
      </c>
      <c r="U125" s="24">
        <v>8628067446</v>
      </c>
    </row>
    <row r="126" spans="1:21" ht="18.75" customHeight="1">
      <c r="A126" s="130"/>
      <c r="B126" s="60" t="s">
        <v>2408</v>
      </c>
      <c r="C126" s="86" t="s">
        <v>2409</v>
      </c>
      <c r="D126" s="86" t="s">
        <v>2362</v>
      </c>
      <c r="E126" s="86" t="s">
        <v>206</v>
      </c>
      <c r="F126" s="86" t="s">
        <v>19</v>
      </c>
      <c r="G126" s="86" t="s">
        <v>72</v>
      </c>
      <c r="H126" s="86" t="s">
        <v>52</v>
      </c>
      <c r="I126" s="86"/>
      <c r="J126" s="86"/>
      <c r="K126" s="86"/>
      <c r="L126" s="14">
        <v>68</v>
      </c>
      <c r="M126" s="73" t="s">
        <v>76</v>
      </c>
      <c r="N126" s="73"/>
      <c r="O126" s="73" t="s">
        <v>76</v>
      </c>
      <c r="P126" s="73"/>
      <c r="Q126" s="73" t="s">
        <v>76</v>
      </c>
      <c r="R126" s="24"/>
      <c r="S126" s="54" t="s">
        <v>3493</v>
      </c>
      <c r="T126" s="83" t="s">
        <v>2410</v>
      </c>
      <c r="U126" s="24">
        <v>8219852075</v>
      </c>
    </row>
    <row r="127" spans="1:21" ht="18.75" customHeight="1">
      <c r="A127" s="130"/>
      <c r="B127" s="60" t="s">
        <v>2411</v>
      </c>
      <c r="C127" s="86" t="s">
        <v>2412</v>
      </c>
      <c r="D127" s="86" t="s">
        <v>2363</v>
      </c>
      <c r="E127" s="86" t="s">
        <v>206</v>
      </c>
      <c r="F127" s="86" t="s">
        <v>19</v>
      </c>
      <c r="G127" s="86" t="s">
        <v>72</v>
      </c>
      <c r="H127" s="86" t="s">
        <v>52</v>
      </c>
      <c r="I127" s="86"/>
      <c r="J127" s="86"/>
      <c r="K127" s="86"/>
      <c r="L127" s="14">
        <v>68</v>
      </c>
      <c r="M127" s="73" t="s">
        <v>76</v>
      </c>
      <c r="N127" s="73"/>
      <c r="O127" s="73" t="s">
        <v>76</v>
      </c>
      <c r="P127" s="73"/>
      <c r="Q127" s="73" t="s">
        <v>76</v>
      </c>
      <c r="R127" s="24"/>
      <c r="S127" s="54" t="s">
        <v>3494</v>
      </c>
      <c r="T127" s="83" t="s">
        <v>2413</v>
      </c>
      <c r="U127" s="24">
        <v>9857941011</v>
      </c>
    </row>
    <row r="128" spans="1:21" ht="18.75" customHeight="1">
      <c r="A128" s="130"/>
      <c r="B128" s="60" t="s">
        <v>2414</v>
      </c>
      <c r="C128" s="86" t="s">
        <v>1552</v>
      </c>
      <c r="D128" s="86" t="s">
        <v>2364</v>
      </c>
      <c r="E128" s="86" t="s">
        <v>263</v>
      </c>
      <c r="F128" s="86" t="s">
        <v>19</v>
      </c>
      <c r="G128" s="86" t="s">
        <v>75</v>
      </c>
      <c r="H128" s="86" t="s">
        <v>52</v>
      </c>
      <c r="I128" s="86"/>
      <c r="J128" s="86"/>
      <c r="K128" s="86"/>
      <c r="L128" s="14">
        <v>68</v>
      </c>
      <c r="M128" s="73" t="s">
        <v>76</v>
      </c>
      <c r="N128" s="73"/>
      <c r="O128" s="73" t="s">
        <v>76</v>
      </c>
      <c r="P128" s="73"/>
      <c r="Q128" s="73" t="s">
        <v>76</v>
      </c>
      <c r="R128" s="24"/>
      <c r="S128" s="54" t="s">
        <v>3495</v>
      </c>
      <c r="T128" s="83" t="s">
        <v>2415</v>
      </c>
      <c r="U128" s="24">
        <v>8580882470</v>
      </c>
    </row>
    <row r="129" spans="1:21" ht="18.75" customHeight="1">
      <c r="A129" s="130"/>
      <c r="B129" s="60" t="s">
        <v>2416</v>
      </c>
      <c r="C129" s="86" t="s">
        <v>1089</v>
      </c>
      <c r="D129" s="86" t="s">
        <v>2365</v>
      </c>
      <c r="E129" s="86" t="s">
        <v>263</v>
      </c>
      <c r="F129" s="86" t="s">
        <v>19</v>
      </c>
      <c r="G129" s="86" t="s">
        <v>72</v>
      </c>
      <c r="H129" s="86" t="s">
        <v>52</v>
      </c>
      <c r="I129" s="86"/>
      <c r="J129" s="86"/>
      <c r="K129" s="86"/>
      <c r="L129" s="14">
        <v>71</v>
      </c>
      <c r="M129" s="73" t="s">
        <v>76</v>
      </c>
      <c r="N129" s="73"/>
      <c r="O129" s="73" t="s">
        <v>76</v>
      </c>
      <c r="P129" s="73"/>
      <c r="Q129" s="73" t="s">
        <v>76</v>
      </c>
      <c r="R129" s="24"/>
      <c r="S129" s="54" t="s">
        <v>3496</v>
      </c>
      <c r="T129" s="83" t="s">
        <v>2417</v>
      </c>
      <c r="U129" s="24">
        <v>8278850127</v>
      </c>
    </row>
    <row r="130" spans="1:21" s="110" customFormat="1" ht="18.75" customHeight="1">
      <c r="A130" s="130"/>
      <c r="B130" s="116" t="s">
        <v>2418</v>
      </c>
      <c r="C130" s="74" t="s">
        <v>138</v>
      </c>
      <c r="D130" s="74" t="s">
        <v>2366</v>
      </c>
      <c r="E130" s="74" t="s">
        <v>263</v>
      </c>
      <c r="F130" s="74" t="s">
        <v>19</v>
      </c>
      <c r="G130" s="74" t="s">
        <v>75</v>
      </c>
      <c r="H130" s="74" t="s">
        <v>52</v>
      </c>
      <c r="I130" s="74"/>
      <c r="J130" s="74"/>
      <c r="K130" s="74"/>
      <c r="L130" s="107">
        <v>73</v>
      </c>
      <c r="M130" s="15" t="s">
        <v>76</v>
      </c>
      <c r="N130" s="15"/>
      <c r="O130" s="15" t="s">
        <v>76</v>
      </c>
      <c r="P130" s="15"/>
      <c r="Q130" s="15" t="s">
        <v>76</v>
      </c>
      <c r="R130" s="104"/>
      <c r="S130" s="114" t="s">
        <v>3497</v>
      </c>
      <c r="T130" s="115" t="s">
        <v>2419</v>
      </c>
      <c r="U130" s="104">
        <v>8629868697</v>
      </c>
    </row>
    <row r="131" spans="1:21" ht="18.75" customHeight="1">
      <c r="A131" s="130"/>
      <c r="B131" s="60" t="s">
        <v>2420</v>
      </c>
      <c r="C131" s="86" t="s">
        <v>2421</v>
      </c>
      <c r="D131" s="86" t="s">
        <v>2367</v>
      </c>
      <c r="E131" s="86" t="s">
        <v>206</v>
      </c>
      <c r="F131" s="86" t="s">
        <v>19</v>
      </c>
      <c r="G131" s="86" t="s">
        <v>75</v>
      </c>
      <c r="H131" s="86" t="s">
        <v>52</v>
      </c>
      <c r="I131" s="86"/>
      <c r="J131" s="86"/>
      <c r="K131" s="86"/>
      <c r="L131" s="14">
        <v>77.5</v>
      </c>
      <c r="M131" s="73" t="s">
        <v>76</v>
      </c>
      <c r="N131" s="73"/>
      <c r="O131" s="73" t="s">
        <v>76</v>
      </c>
      <c r="P131" s="73"/>
      <c r="Q131" s="73" t="s">
        <v>76</v>
      </c>
      <c r="R131" s="24"/>
      <c r="S131" s="54" t="s">
        <v>3498</v>
      </c>
      <c r="T131" s="83" t="s">
        <v>2422</v>
      </c>
      <c r="U131" s="24">
        <v>9857329429</v>
      </c>
    </row>
    <row r="132" spans="1:21" ht="18.75" customHeight="1">
      <c r="A132" s="130"/>
      <c r="B132" s="60" t="s">
        <v>2423</v>
      </c>
      <c r="C132" s="86" t="s">
        <v>498</v>
      </c>
      <c r="D132" s="86" t="s">
        <v>2368</v>
      </c>
      <c r="E132" s="86" t="s">
        <v>206</v>
      </c>
      <c r="F132" s="86" t="s">
        <v>19</v>
      </c>
      <c r="G132" s="86" t="s">
        <v>72</v>
      </c>
      <c r="H132" s="86" t="s">
        <v>52</v>
      </c>
      <c r="I132" s="86"/>
      <c r="J132" s="86"/>
      <c r="K132" s="86"/>
      <c r="L132" s="14">
        <v>71.099999999999994</v>
      </c>
      <c r="M132" s="73" t="s">
        <v>76</v>
      </c>
      <c r="N132" s="73"/>
      <c r="O132" s="73" t="s">
        <v>76</v>
      </c>
      <c r="P132" s="73"/>
      <c r="Q132" s="73" t="s">
        <v>76</v>
      </c>
      <c r="R132" s="24"/>
      <c r="S132" s="54" t="s">
        <v>3499</v>
      </c>
      <c r="T132" s="83" t="s">
        <v>2424</v>
      </c>
      <c r="U132" s="24">
        <v>8580535629</v>
      </c>
    </row>
    <row r="133" spans="1:21" ht="18.75" customHeight="1">
      <c r="A133" s="130"/>
      <c r="B133" s="60" t="s">
        <v>2425</v>
      </c>
      <c r="C133" s="86" t="s">
        <v>2251</v>
      </c>
      <c r="D133" s="86" t="s">
        <v>2369</v>
      </c>
      <c r="E133" s="86" t="s">
        <v>263</v>
      </c>
      <c r="F133" s="86" t="s">
        <v>19</v>
      </c>
      <c r="G133" s="86" t="s">
        <v>72</v>
      </c>
      <c r="H133" s="86" t="s">
        <v>52</v>
      </c>
      <c r="I133" s="86"/>
      <c r="J133" s="86"/>
      <c r="K133" s="86"/>
      <c r="L133" s="14">
        <v>67.7</v>
      </c>
      <c r="M133" s="73" t="s">
        <v>76</v>
      </c>
      <c r="N133" s="73"/>
      <c r="O133" s="73" t="s">
        <v>76</v>
      </c>
      <c r="P133" s="73"/>
      <c r="Q133" s="73" t="s">
        <v>76</v>
      </c>
      <c r="R133" s="24"/>
      <c r="S133" s="54" t="s">
        <v>3500</v>
      </c>
      <c r="T133" s="83" t="s">
        <v>2426</v>
      </c>
      <c r="U133" s="24">
        <v>8580494153</v>
      </c>
    </row>
    <row r="134" spans="1:21" ht="18.75" customHeight="1">
      <c r="A134" s="130"/>
      <c r="B134" s="60" t="s">
        <v>2427</v>
      </c>
      <c r="C134" s="86" t="s">
        <v>2073</v>
      </c>
      <c r="D134" s="86" t="s">
        <v>2370</v>
      </c>
      <c r="E134" s="86" t="s">
        <v>206</v>
      </c>
      <c r="F134" s="86" t="s">
        <v>31</v>
      </c>
      <c r="G134" s="86" t="s">
        <v>72</v>
      </c>
      <c r="H134" s="86" t="s">
        <v>52</v>
      </c>
      <c r="I134" s="86"/>
      <c r="J134" s="86"/>
      <c r="K134" s="86"/>
      <c r="L134" s="14">
        <v>70</v>
      </c>
      <c r="M134" s="73" t="s">
        <v>76</v>
      </c>
      <c r="N134" s="73"/>
      <c r="O134" s="73" t="s">
        <v>76</v>
      </c>
      <c r="P134" s="73"/>
      <c r="Q134" s="73" t="s">
        <v>76</v>
      </c>
      <c r="R134" s="24"/>
      <c r="S134" s="54" t="s">
        <v>3501</v>
      </c>
      <c r="T134" s="83" t="s">
        <v>2428</v>
      </c>
      <c r="U134" s="24">
        <v>8580469485</v>
      </c>
    </row>
    <row r="135" spans="1:21" ht="18.75" customHeight="1">
      <c r="A135" s="130"/>
      <c r="B135" s="60" t="s">
        <v>1868</v>
      </c>
      <c r="C135" s="86" t="s">
        <v>2429</v>
      </c>
      <c r="D135" s="86" t="s">
        <v>2371</v>
      </c>
      <c r="E135" s="86" t="s">
        <v>206</v>
      </c>
      <c r="F135" s="86" t="s">
        <v>19</v>
      </c>
      <c r="G135" s="86" t="s">
        <v>72</v>
      </c>
      <c r="H135" s="86" t="s">
        <v>52</v>
      </c>
      <c r="I135" s="86"/>
      <c r="J135" s="86"/>
      <c r="K135" s="86"/>
      <c r="L135" s="14">
        <v>60</v>
      </c>
      <c r="M135" s="73" t="s">
        <v>76</v>
      </c>
      <c r="N135" s="73"/>
      <c r="O135" s="73" t="s">
        <v>76</v>
      </c>
      <c r="P135" s="73"/>
      <c r="Q135" s="73" t="s">
        <v>76</v>
      </c>
      <c r="R135" s="24"/>
      <c r="S135" s="54" t="s">
        <v>3502</v>
      </c>
      <c r="T135" s="83" t="s">
        <v>2430</v>
      </c>
      <c r="U135" s="24">
        <v>7018909847</v>
      </c>
    </row>
    <row r="136" spans="1:21" ht="18.75" customHeight="1">
      <c r="A136" s="130"/>
      <c r="B136" s="60" t="s">
        <v>2431</v>
      </c>
      <c r="C136" s="86" t="s">
        <v>2432</v>
      </c>
      <c r="D136" s="86" t="s">
        <v>2372</v>
      </c>
      <c r="E136" s="86" t="s">
        <v>206</v>
      </c>
      <c r="F136" s="86" t="s">
        <v>37</v>
      </c>
      <c r="G136" s="86" t="s">
        <v>74</v>
      </c>
      <c r="H136" s="86" t="s">
        <v>52</v>
      </c>
      <c r="I136" s="86"/>
      <c r="J136" s="86"/>
      <c r="K136" s="86"/>
      <c r="L136" s="14">
        <v>63</v>
      </c>
      <c r="M136" s="73" t="s">
        <v>76</v>
      </c>
      <c r="N136" s="73"/>
      <c r="O136" s="73" t="s">
        <v>122</v>
      </c>
      <c r="P136" s="73"/>
      <c r="Q136" s="73" t="s">
        <v>122</v>
      </c>
      <c r="R136" s="24"/>
      <c r="S136" s="54" t="s">
        <v>3503</v>
      </c>
      <c r="T136" s="83" t="s">
        <v>2433</v>
      </c>
      <c r="U136" s="24">
        <v>9816094857</v>
      </c>
    </row>
    <row r="137" spans="1:21" ht="18.75" customHeight="1">
      <c r="A137" s="130"/>
      <c r="B137" s="60" t="s">
        <v>2434</v>
      </c>
      <c r="C137" s="86" t="s">
        <v>2435</v>
      </c>
      <c r="D137" s="86" t="s">
        <v>2373</v>
      </c>
      <c r="E137" s="86" t="s">
        <v>263</v>
      </c>
      <c r="F137" s="86" t="s">
        <v>19</v>
      </c>
      <c r="G137" s="86" t="s">
        <v>75</v>
      </c>
      <c r="H137" s="86" t="s">
        <v>52</v>
      </c>
      <c r="I137" s="86"/>
      <c r="J137" s="86"/>
      <c r="K137" s="86"/>
      <c r="L137" s="14">
        <v>75</v>
      </c>
      <c r="M137" s="73" t="s">
        <v>76</v>
      </c>
      <c r="N137" s="73"/>
      <c r="O137" s="73" t="s">
        <v>76</v>
      </c>
      <c r="P137" s="73"/>
      <c r="Q137" s="73" t="s">
        <v>76</v>
      </c>
      <c r="R137" s="24"/>
      <c r="S137" s="54" t="s">
        <v>3504</v>
      </c>
      <c r="T137" s="83" t="s">
        <v>2436</v>
      </c>
      <c r="U137" s="24">
        <v>8894021907</v>
      </c>
    </row>
    <row r="138" spans="1:21" ht="18.75" customHeight="1">
      <c r="A138" s="130"/>
      <c r="B138" s="60" t="s">
        <v>2437</v>
      </c>
      <c r="C138" s="86" t="s">
        <v>2435</v>
      </c>
      <c r="D138" s="86" t="s">
        <v>2374</v>
      </c>
      <c r="E138" s="86" t="s">
        <v>263</v>
      </c>
      <c r="F138" s="86" t="s">
        <v>19</v>
      </c>
      <c r="G138" s="86" t="s">
        <v>72</v>
      </c>
      <c r="H138" s="86" t="s">
        <v>52</v>
      </c>
      <c r="I138" s="86"/>
      <c r="J138" s="86"/>
      <c r="K138" s="86"/>
      <c r="L138" s="14">
        <v>71.7</v>
      </c>
      <c r="M138" s="73" t="s">
        <v>76</v>
      </c>
      <c r="N138" s="73"/>
      <c r="O138" s="73" t="s">
        <v>76</v>
      </c>
      <c r="P138" s="73"/>
      <c r="Q138" s="73" t="s">
        <v>76</v>
      </c>
      <c r="R138" s="73"/>
      <c r="S138" s="54" t="s">
        <v>3505</v>
      </c>
      <c r="T138" s="83" t="s">
        <v>2438</v>
      </c>
      <c r="U138" s="24">
        <v>9816565328</v>
      </c>
    </row>
    <row r="139" spans="1:21" ht="18.75" customHeight="1">
      <c r="A139" s="130"/>
      <c r="B139" s="93" t="s">
        <v>2308</v>
      </c>
      <c r="C139" s="10" t="s">
        <v>2439</v>
      </c>
      <c r="D139" s="86" t="s">
        <v>2375</v>
      </c>
      <c r="E139" s="86" t="s">
        <v>206</v>
      </c>
      <c r="F139" s="86" t="s">
        <v>19</v>
      </c>
      <c r="G139" s="86" t="s">
        <v>72</v>
      </c>
      <c r="H139" s="86" t="s">
        <v>52</v>
      </c>
      <c r="I139" s="86"/>
      <c r="J139" s="86"/>
      <c r="K139" s="86"/>
      <c r="L139" s="14">
        <v>92.7</v>
      </c>
      <c r="M139" s="73" t="s">
        <v>76</v>
      </c>
      <c r="N139" s="73"/>
      <c r="O139" s="14" t="s">
        <v>76</v>
      </c>
      <c r="P139" s="73"/>
      <c r="Q139" s="14" t="s">
        <v>76</v>
      </c>
      <c r="R139" s="24"/>
      <c r="S139" s="54" t="s">
        <v>3506</v>
      </c>
      <c r="T139" s="83" t="s">
        <v>2440</v>
      </c>
      <c r="U139" s="24">
        <v>7590931088</v>
      </c>
    </row>
    <row r="140" spans="1:21" ht="18.75" customHeight="1">
      <c r="A140" s="130"/>
      <c r="B140" s="92" t="s">
        <v>2441</v>
      </c>
      <c r="C140" s="24" t="s">
        <v>2442</v>
      </c>
      <c r="D140" s="86" t="s">
        <v>2376</v>
      </c>
      <c r="E140" s="24" t="s">
        <v>206</v>
      </c>
      <c r="F140" s="24" t="s">
        <v>19</v>
      </c>
      <c r="G140" s="24" t="s">
        <v>72</v>
      </c>
      <c r="H140" s="86" t="s">
        <v>52</v>
      </c>
      <c r="I140" s="24"/>
      <c r="J140" s="24"/>
      <c r="K140" s="24"/>
      <c r="L140" s="14">
        <v>87.2</v>
      </c>
      <c r="M140" s="73" t="s">
        <v>76</v>
      </c>
      <c r="N140" s="14"/>
      <c r="O140" s="14" t="s">
        <v>76</v>
      </c>
      <c r="P140" s="14"/>
      <c r="Q140" s="14" t="s">
        <v>76</v>
      </c>
      <c r="R140" s="24"/>
      <c r="S140" s="54" t="s">
        <v>3507</v>
      </c>
      <c r="T140" s="83" t="s">
        <v>2443</v>
      </c>
      <c r="U140" s="84">
        <v>6280317769</v>
      </c>
    </row>
    <row r="141" spans="1:21" ht="18.75" customHeight="1">
      <c r="A141" s="130"/>
      <c r="B141" s="92" t="s">
        <v>2444</v>
      </c>
      <c r="C141" s="24" t="s">
        <v>2445</v>
      </c>
      <c r="D141" s="86" t="s">
        <v>2377</v>
      </c>
      <c r="E141" s="24" t="s">
        <v>263</v>
      </c>
      <c r="F141" s="86" t="s">
        <v>19</v>
      </c>
      <c r="G141" s="86" t="s">
        <v>74</v>
      </c>
      <c r="H141" s="86" t="s">
        <v>52</v>
      </c>
      <c r="I141" s="24"/>
      <c r="J141" s="24"/>
      <c r="K141" s="24"/>
      <c r="L141" s="14">
        <v>57</v>
      </c>
      <c r="M141" s="73" t="s">
        <v>76</v>
      </c>
      <c r="N141" s="14"/>
      <c r="O141" s="14" t="s">
        <v>76</v>
      </c>
      <c r="P141" s="14"/>
      <c r="Q141" s="14" t="s">
        <v>76</v>
      </c>
      <c r="R141" s="24"/>
      <c r="S141" s="54" t="s">
        <v>3508</v>
      </c>
      <c r="T141" s="83" t="s">
        <v>2446</v>
      </c>
      <c r="U141" s="24">
        <v>8351014464</v>
      </c>
    </row>
    <row r="142" spans="1:21" ht="18.75" customHeight="1">
      <c r="A142" s="130"/>
      <c r="B142" s="92" t="s">
        <v>2447</v>
      </c>
      <c r="C142" s="24" t="s">
        <v>1350</v>
      </c>
      <c r="D142" s="86" t="s">
        <v>2378</v>
      </c>
      <c r="E142" s="24" t="s">
        <v>206</v>
      </c>
      <c r="F142" s="86" t="s">
        <v>19</v>
      </c>
      <c r="G142" s="86" t="s">
        <v>72</v>
      </c>
      <c r="H142" s="86" t="s">
        <v>52</v>
      </c>
      <c r="I142" s="24"/>
      <c r="J142" s="24"/>
      <c r="K142" s="24"/>
      <c r="L142" s="14">
        <v>62</v>
      </c>
      <c r="M142" s="73" t="s">
        <v>76</v>
      </c>
      <c r="N142" s="14"/>
      <c r="O142" s="14" t="s">
        <v>76</v>
      </c>
      <c r="P142" s="14"/>
      <c r="Q142" s="14" t="s">
        <v>76</v>
      </c>
      <c r="R142" s="24"/>
      <c r="S142" s="54" t="s">
        <v>3509</v>
      </c>
      <c r="T142" s="83" t="s">
        <v>2448</v>
      </c>
      <c r="U142" s="24">
        <v>7876158059</v>
      </c>
    </row>
    <row r="143" spans="1:21" ht="18.75" customHeight="1">
      <c r="A143" s="130"/>
      <c r="B143" s="92" t="s">
        <v>2449</v>
      </c>
      <c r="C143" s="24" t="s">
        <v>2450</v>
      </c>
      <c r="D143" s="86" t="s">
        <v>2379</v>
      </c>
      <c r="E143" s="24" t="s">
        <v>263</v>
      </c>
      <c r="F143" s="24" t="s">
        <v>2451</v>
      </c>
      <c r="G143" s="24" t="s">
        <v>74</v>
      </c>
      <c r="H143" s="86" t="s">
        <v>52</v>
      </c>
      <c r="I143" s="24"/>
      <c r="J143" s="24"/>
      <c r="K143" s="24"/>
      <c r="L143" s="14">
        <v>55</v>
      </c>
      <c r="M143" s="73" t="s">
        <v>76</v>
      </c>
      <c r="N143" s="73"/>
      <c r="O143" s="14" t="s">
        <v>76</v>
      </c>
      <c r="P143" s="73"/>
      <c r="Q143" s="14" t="s">
        <v>76</v>
      </c>
      <c r="R143" s="24"/>
      <c r="S143" s="54" t="s">
        <v>3510</v>
      </c>
      <c r="T143" s="83" t="s">
        <v>2452</v>
      </c>
      <c r="U143" s="85">
        <v>8278708395</v>
      </c>
    </row>
    <row r="144" spans="1:21" ht="18.75" customHeight="1">
      <c r="A144" s="130"/>
      <c r="B144" s="92" t="s">
        <v>2453</v>
      </c>
      <c r="C144" s="24" t="s">
        <v>947</v>
      </c>
      <c r="D144" s="86" t="s">
        <v>2380</v>
      </c>
      <c r="E144" s="24" t="s">
        <v>206</v>
      </c>
      <c r="F144" s="24" t="s">
        <v>19</v>
      </c>
      <c r="G144" s="24" t="s">
        <v>72</v>
      </c>
      <c r="H144" s="86" t="s">
        <v>52</v>
      </c>
      <c r="I144" s="24"/>
      <c r="J144" s="24"/>
      <c r="K144" s="24"/>
      <c r="L144" s="14">
        <v>83</v>
      </c>
      <c r="M144" s="73" t="s">
        <v>76</v>
      </c>
      <c r="N144" s="73"/>
      <c r="O144" s="14" t="s">
        <v>76</v>
      </c>
      <c r="P144" s="73"/>
      <c r="Q144" s="14" t="s">
        <v>76</v>
      </c>
      <c r="R144" s="24"/>
      <c r="S144" s="54" t="s">
        <v>3511</v>
      </c>
      <c r="T144" s="83" t="s">
        <v>2454</v>
      </c>
      <c r="U144" s="85">
        <v>8894651838</v>
      </c>
    </row>
    <row r="145" spans="1:21" s="110" customFormat="1" ht="18.75" customHeight="1">
      <c r="A145" s="130"/>
      <c r="B145" s="117" t="s">
        <v>2467</v>
      </c>
      <c r="C145" s="104" t="s">
        <v>114</v>
      </c>
      <c r="D145" s="74" t="s">
        <v>2381</v>
      </c>
      <c r="E145" s="104" t="s">
        <v>206</v>
      </c>
      <c r="F145" s="104" t="s">
        <v>19</v>
      </c>
      <c r="G145" s="104" t="s">
        <v>72</v>
      </c>
      <c r="H145" s="74" t="s">
        <v>52</v>
      </c>
      <c r="I145" s="104"/>
      <c r="J145" s="104"/>
      <c r="K145" s="104"/>
      <c r="L145" s="107">
        <v>78.5</v>
      </c>
      <c r="M145" s="15" t="s">
        <v>76</v>
      </c>
      <c r="N145" s="15"/>
      <c r="O145" s="107" t="s">
        <v>76</v>
      </c>
      <c r="P145" s="15"/>
      <c r="Q145" s="107" t="s">
        <v>76</v>
      </c>
      <c r="R145" s="104"/>
      <c r="S145" s="114" t="s">
        <v>3512</v>
      </c>
      <c r="T145" s="115" t="s">
        <v>2468</v>
      </c>
      <c r="U145" s="118">
        <v>7678263324</v>
      </c>
    </row>
    <row r="146" spans="1:21" ht="18.75" customHeight="1">
      <c r="A146" s="130"/>
      <c r="B146" s="92" t="s">
        <v>2469</v>
      </c>
      <c r="C146" s="24" t="s">
        <v>1936</v>
      </c>
      <c r="D146" s="86" t="s">
        <v>2382</v>
      </c>
      <c r="E146" s="24" t="s">
        <v>263</v>
      </c>
      <c r="F146" s="24" t="s">
        <v>19</v>
      </c>
      <c r="G146" s="24" t="s">
        <v>75</v>
      </c>
      <c r="H146" s="86" t="s">
        <v>52</v>
      </c>
      <c r="I146" s="24"/>
      <c r="J146" s="24"/>
      <c r="K146" s="24"/>
      <c r="L146" s="14">
        <v>79.8</v>
      </c>
      <c r="M146" s="73" t="s">
        <v>76</v>
      </c>
      <c r="N146" s="73"/>
      <c r="O146" s="14" t="s">
        <v>76</v>
      </c>
      <c r="P146" s="73"/>
      <c r="Q146" s="14" t="s">
        <v>76</v>
      </c>
      <c r="R146" s="24"/>
      <c r="S146" s="54" t="s">
        <v>3513</v>
      </c>
      <c r="T146" s="83" t="s">
        <v>2470</v>
      </c>
      <c r="U146" s="85">
        <v>8580987486</v>
      </c>
    </row>
    <row r="147" spans="1:21" ht="18.75" customHeight="1">
      <c r="A147" s="130"/>
      <c r="B147" s="36" t="s">
        <v>2471</v>
      </c>
      <c r="C147" s="24" t="s">
        <v>643</v>
      </c>
      <c r="D147" s="86" t="s">
        <v>2383</v>
      </c>
      <c r="E147" s="24" t="s">
        <v>206</v>
      </c>
      <c r="F147" s="24" t="s">
        <v>19</v>
      </c>
      <c r="G147" s="24" t="s">
        <v>72</v>
      </c>
      <c r="H147" s="86" t="s">
        <v>52</v>
      </c>
      <c r="I147" s="24"/>
      <c r="J147" s="24"/>
      <c r="K147" s="24"/>
      <c r="L147" s="14">
        <v>76</v>
      </c>
      <c r="M147" s="73" t="s">
        <v>76</v>
      </c>
      <c r="N147" s="73"/>
      <c r="O147" s="14" t="s">
        <v>76</v>
      </c>
      <c r="P147" s="73"/>
      <c r="Q147" s="14" t="s">
        <v>76</v>
      </c>
      <c r="R147" s="24"/>
      <c r="S147" s="54" t="s">
        <v>3514</v>
      </c>
      <c r="T147" s="83" t="s">
        <v>2472</v>
      </c>
      <c r="U147" s="85">
        <v>8544748404</v>
      </c>
    </row>
    <row r="148" spans="1:21" ht="18.75" customHeight="1">
      <c r="A148" s="130"/>
      <c r="B148" s="36" t="s">
        <v>2473</v>
      </c>
      <c r="C148" s="24" t="s">
        <v>102</v>
      </c>
      <c r="D148" s="86" t="s">
        <v>2384</v>
      </c>
      <c r="E148" s="24" t="s">
        <v>206</v>
      </c>
      <c r="F148" s="24" t="s">
        <v>19</v>
      </c>
      <c r="G148" s="24" t="s">
        <v>72</v>
      </c>
      <c r="H148" s="86" t="s">
        <v>52</v>
      </c>
      <c r="I148" s="24"/>
      <c r="J148" s="24"/>
      <c r="K148" s="24"/>
      <c r="L148" s="14">
        <v>75.400000000000006</v>
      </c>
      <c r="M148" s="73" t="s">
        <v>76</v>
      </c>
      <c r="N148" s="73"/>
      <c r="O148" s="14" t="s">
        <v>76</v>
      </c>
      <c r="P148" s="73"/>
      <c r="Q148" s="14" t="s">
        <v>76</v>
      </c>
      <c r="R148" s="24"/>
      <c r="S148" s="54" t="s">
        <v>3515</v>
      </c>
      <c r="T148" s="83" t="s">
        <v>2474</v>
      </c>
      <c r="U148" s="85">
        <v>8219207940</v>
      </c>
    </row>
    <row r="149" spans="1:21" ht="18.75" customHeight="1">
      <c r="A149" s="130"/>
      <c r="B149" s="92" t="s">
        <v>1576</v>
      </c>
      <c r="C149" s="24" t="s">
        <v>2475</v>
      </c>
      <c r="D149" s="86" t="s">
        <v>2385</v>
      </c>
      <c r="E149" s="24" t="s">
        <v>206</v>
      </c>
      <c r="F149" s="24" t="s">
        <v>19</v>
      </c>
      <c r="G149" s="24" t="s">
        <v>72</v>
      </c>
      <c r="H149" s="86" t="s">
        <v>52</v>
      </c>
      <c r="I149" s="24"/>
      <c r="J149" s="24"/>
      <c r="K149" s="24"/>
      <c r="L149" s="14">
        <v>66.599999999999994</v>
      </c>
      <c r="M149" s="73" t="s">
        <v>76</v>
      </c>
      <c r="N149" s="73"/>
      <c r="O149" s="14" t="s">
        <v>76</v>
      </c>
      <c r="P149" s="73"/>
      <c r="Q149" s="14" t="s">
        <v>76</v>
      </c>
      <c r="R149" s="24"/>
      <c r="S149" s="54" t="s">
        <v>3516</v>
      </c>
      <c r="T149" s="83" t="s">
        <v>2476</v>
      </c>
      <c r="U149" s="85">
        <v>9459099223</v>
      </c>
    </row>
    <row r="150" spans="1:21" ht="18.75" customHeight="1">
      <c r="A150" s="130"/>
      <c r="B150" s="92" t="s">
        <v>2477</v>
      </c>
      <c r="C150" s="24" t="s">
        <v>2478</v>
      </c>
      <c r="D150" s="86" t="s">
        <v>2386</v>
      </c>
      <c r="E150" s="24" t="s">
        <v>263</v>
      </c>
      <c r="F150" s="24" t="s">
        <v>19</v>
      </c>
      <c r="G150" s="24" t="s">
        <v>75</v>
      </c>
      <c r="H150" s="86" t="s">
        <v>52</v>
      </c>
      <c r="I150" s="24"/>
      <c r="J150" s="24"/>
      <c r="K150" s="24"/>
      <c r="L150" s="14">
        <v>63</v>
      </c>
      <c r="M150" s="73" t="s">
        <v>76</v>
      </c>
      <c r="N150" s="73"/>
      <c r="O150" s="14" t="s">
        <v>76</v>
      </c>
      <c r="P150" s="73"/>
      <c r="Q150" s="14" t="s">
        <v>76</v>
      </c>
      <c r="R150" s="24"/>
      <c r="S150" s="54" t="s">
        <v>3517</v>
      </c>
      <c r="T150" s="83" t="s">
        <v>2479</v>
      </c>
      <c r="U150" s="85">
        <v>8219816575</v>
      </c>
    </row>
    <row r="151" spans="1:21" ht="18.75" customHeight="1">
      <c r="A151" s="130"/>
      <c r="B151" s="92" t="s">
        <v>2480</v>
      </c>
      <c r="C151" s="24" t="s">
        <v>2481</v>
      </c>
      <c r="D151" s="86" t="s">
        <v>2387</v>
      </c>
      <c r="E151" s="24" t="s">
        <v>206</v>
      </c>
      <c r="F151" s="24" t="s">
        <v>19</v>
      </c>
      <c r="G151" s="24" t="s">
        <v>72</v>
      </c>
      <c r="H151" s="86" t="s">
        <v>52</v>
      </c>
      <c r="I151" s="24"/>
      <c r="J151" s="24"/>
      <c r="K151" s="24"/>
      <c r="L151" s="14">
        <v>70</v>
      </c>
      <c r="M151" s="73" t="s">
        <v>76</v>
      </c>
      <c r="N151" s="73"/>
      <c r="O151" s="14" t="s">
        <v>76</v>
      </c>
      <c r="P151" s="73"/>
      <c r="Q151" s="14" t="s">
        <v>76</v>
      </c>
      <c r="R151" s="24"/>
      <c r="S151" s="54" t="s">
        <v>3518</v>
      </c>
      <c r="T151" s="83" t="s">
        <v>2482</v>
      </c>
      <c r="U151" s="85">
        <v>9736904860</v>
      </c>
    </row>
    <row r="152" spans="1:21" ht="18.75" customHeight="1">
      <c r="A152" s="130"/>
      <c r="B152" s="92" t="s">
        <v>2483</v>
      </c>
      <c r="C152" s="24" t="s">
        <v>1541</v>
      </c>
      <c r="D152" s="86" t="s">
        <v>2455</v>
      </c>
      <c r="E152" s="24" t="s">
        <v>263</v>
      </c>
      <c r="F152" s="24" t="s">
        <v>37</v>
      </c>
      <c r="G152" s="24" t="s">
        <v>72</v>
      </c>
      <c r="H152" s="86" t="s">
        <v>52</v>
      </c>
      <c r="I152" s="24"/>
      <c r="J152" s="24"/>
      <c r="K152" s="24"/>
      <c r="L152" s="14">
        <v>84</v>
      </c>
      <c r="M152" s="73" t="s">
        <v>76</v>
      </c>
      <c r="N152" s="73"/>
      <c r="O152" s="14" t="s">
        <v>76</v>
      </c>
      <c r="P152" s="73"/>
      <c r="Q152" s="14" t="s">
        <v>76</v>
      </c>
      <c r="R152" s="24"/>
      <c r="S152" s="54" t="s">
        <v>3519</v>
      </c>
      <c r="T152" s="83" t="s">
        <v>2484</v>
      </c>
      <c r="U152" s="85">
        <v>7007153496</v>
      </c>
    </row>
    <row r="153" spans="1:21" ht="18.75" customHeight="1">
      <c r="A153" s="130"/>
      <c r="B153" s="92" t="s">
        <v>2485</v>
      </c>
      <c r="C153" s="24" t="s">
        <v>2486</v>
      </c>
      <c r="D153" s="86" t="s">
        <v>2456</v>
      </c>
      <c r="E153" s="24" t="s">
        <v>263</v>
      </c>
      <c r="F153" s="24" t="s">
        <v>38</v>
      </c>
      <c r="G153" s="24" t="s">
        <v>72</v>
      </c>
      <c r="H153" s="86" t="s">
        <v>52</v>
      </c>
      <c r="I153" s="24"/>
      <c r="J153" s="24"/>
      <c r="K153" s="24"/>
      <c r="L153" s="14">
        <v>85.1</v>
      </c>
      <c r="M153" s="73" t="s">
        <v>76</v>
      </c>
      <c r="N153" s="73"/>
      <c r="O153" s="14" t="s">
        <v>76</v>
      </c>
      <c r="P153" s="73"/>
      <c r="Q153" s="14" t="s">
        <v>76</v>
      </c>
      <c r="R153" s="24"/>
      <c r="S153" s="54" t="s">
        <v>3520</v>
      </c>
      <c r="T153" s="83" t="s">
        <v>2487</v>
      </c>
      <c r="U153" s="85">
        <v>9816707081</v>
      </c>
    </row>
    <row r="154" spans="1:21" ht="18.75" customHeight="1">
      <c r="A154" s="130"/>
      <c r="B154" s="92" t="s">
        <v>2488</v>
      </c>
      <c r="C154" s="24" t="s">
        <v>2489</v>
      </c>
      <c r="D154" s="86" t="s">
        <v>2457</v>
      </c>
      <c r="E154" s="24" t="s">
        <v>263</v>
      </c>
      <c r="F154" s="24" t="s">
        <v>19</v>
      </c>
      <c r="G154" s="24" t="s">
        <v>75</v>
      </c>
      <c r="H154" s="86" t="s">
        <v>52</v>
      </c>
      <c r="I154" s="24"/>
      <c r="J154" s="24"/>
      <c r="K154" s="24"/>
      <c r="L154" s="14">
        <v>76</v>
      </c>
      <c r="M154" s="73" t="s">
        <v>76</v>
      </c>
      <c r="N154" s="73"/>
      <c r="O154" s="14" t="s">
        <v>76</v>
      </c>
      <c r="P154" s="73"/>
      <c r="Q154" s="14" t="s">
        <v>76</v>
      </c>
      <c r="R154" s="24"/>
      <c r="S154" s="54" t="s">
        <v>3521</v>
      </c>
      <c r="T154" s="83" t="s">
        <v>2490</v>
      </c>
      <c r="U154" s="85">
        <v>8091786876</v>
      </c>
    </row>
    <row r="155" spans="1:21" ht="18.75" customHeight="1">
      <c r="A155" s="130"/>
      <c r="B155" s="92" t="s">
        <v>2491</v>
      </c>
      <c r="C155" s="24" t="s">
        <v>2492</v>
      </c>
      <c r="D155" s="86" t="s">
        <v>2458</v>
      </c>
      <c r="E155" s="24" t="s">
        <v>263</v>
      </c>
      <c r="F155" s="24" t="s">
        <v>37</v>
      </c>
      <c r="G155" s="24" t="s">
        <v>73</v>
      </c>
      <c r="H155" s="86" t="s">
        <v>52</v>
      </c>
      <c r="I155" s="24"/>
      <c r="J155" s="24"/>
      <c r="K155" s="24"/>
      <c r="L155" s="14">
        <v>84.4</v>
      </c>
      <c r="M155" s="73" t="s">
        <v>76</v>
      </c>
      <c r="N155" s="73"/>
      <c r="O155" s="14" t="s">
        <v>76</v>
      </c>
      <c r="P155" s="73"/>
      <c r="Q155" s="14" t="s">
        <v>76</v>
      </c>
      <c r="R155" s="24"/>
      <c r="S155" s="54" t="s">
        <v>3522</v>
      </c>
      <c r="T155" s="83" t="s">
        <v>2493</v>
      </c>
      <c r="U155" s="85">
        <v>9882844404</v>
      </c>
    </row>
    <row r="156" spans="1:21" ht="18.75" customHeight="1">
      <c r="A156" s="130"/>
      <c r="B156" s="92" t="s">
        <v>776</v>
      </c>
      <c r="C156" s="24" t="s">
        <v>2494</v>
      </c>
      <c r="D156" s="86" t="s">
        <v>2459</v>
      </c>
      <c r="E156" s="24" t="s">
        <v>263</v>
      </c>
      <c r="F156" s="24" t="s">
        <v>19</v>
      </c>
      <c r="G156" s="24" t="s">
        <v>75</v>
      </c>
      <c r="H156" s="86" t="s">
        <v>52</v>
      </c>
      <c r="I156" s="24"/>
      <c r="J156" s="24"/>
      <c r="K156" s="24"/>
      <c r="L156" s="14">
        <v>67</v>
      </c>
      <c r="M156" s="73" t="s">
        <v>76</v>
      </c>
      <c r="N156" s="73"/>
      <c r="O156" s="14" t="s">
        <v>76</v>
      </c>
      <c r="P156" s="73"/>
      <c r="Q156" s="14" t="s">
        <v>76</v>
      </c>
      <c r="R156" s="24"/>
      <c r="S156" s="54" t="s">
        <v>3523</v>
      </c>
      <c r="T156" s="83" t="s">
        <v>2495</v>
      </c>
      <c r="U156" s="85">
        <v>8278789368</v>
      </c>
    </row>
    <row r="157" spans="1:21" ht="18.75" customHeight="1">
      <c r="A157" s="130"/>
      <c r="B157" s="92" t="s">
        <v>2496</v>
      </c>
      <c r="C157" s="24" t="s">
        <v>132</v>
      </c>
      <c r="D157" s="86" t="s">
        <v>2460</v>
      </c>
      <c r="E157" s="24" t="s">
        <v>263</v>
      </c>
      <c r="F157" s="24" t="s">
        <v>19</v>
      </c>
      <c r="G157" s="24" t="s">
        <v>72</v>
      </c>
      <c r="H157" s="86" t="s">
        <v>52</v>
      </c>
      <c r="I157" s="24"/>
      <c r="J157" s="24"/>
      <c r="K157" s="24"/>
      <c r="L157" s="14">
        <v>67.7</v>
      </c>
      <c r="M157" s="73" t="s">
        <v>76</v>
      </c>
      <c r="N157" s="73"/>
      <c r="O157" s="14" t="s">
        <v>76</v>
      </c>
      <c r="P157" s="73"/>
      <c r="Q157" s="14" t="s">
        <v>76</v>
      </c>
      <c r="R157" s="24"/>
      <c r="S157" s="54" t="s">
        <v>3524</v>
      </c>
      <c r="T157" s="83" t="s">
        <v>2497</v>
      </c>
      <c r="U157" s="85">
        <v>8580929395</v>
      </c>
    </row>
    <row r="158" spans="1:21" ht="18.75" customHeight="1">
      <c r="A158" s="130"/>
      <c r="B158" s="92" t="s">
        <v>2498</v>
      </c>
      <c r="C158" s="24" t="s">
        <v>2499</v>
      </c>
      <c r="D158" s="86" t="s">
        <v>2461</v>
      </c>
      <c r="E158" s="24" t="s">
        <v>206</v>
      </c>
      <c r="F158" s="24" t="s">
        <v>19</v>
      </c>
      <c r="G158" s="24" t="s">
        <v>73</v>
      </c>
      <c r="H158" s="86" t="s">
        <v>52</v>
      </c>
      <c r="I158" s="24"/>
      <c r="J158" s="24"/>
      <c r="K158" s="24"/>
      <c r="L158" s="14">
        <v>83</v>
      </c>
      <c r="M158" s="73" t="s">
        <v>76</v>
      </c>
      <c r="N158" s="73"/>
      <c r="O158" s="14" t="s">
        <v>76</v>
      </c>
      <c r="P158" s="73"/>
      <c r="Q158" s="14" t="s">
        <v>76</v>
      </c>
      <c r="R158" s="24"/>
      <c r="S158" s="54" t="s">
        <v>3525</v>
      </c>
      <c r="T158" s="83" t="s">
        <v>2500</v>
      </c>
      <c r="U158" s="85">
        <v>7876061547</v>
      </c>
    </row>
    <row r="159" spans="1:21" ht="18.75" customHeight="1">
      <c r="A159" s="130"/>
      <c r="B159" s="92" t="s">
        <v>2501</v>
      </c>
      <c r="C159" s="24" t="s">
        <v>2502</v>
      </c>
      <c r="D159" s="86" t="s">
        <v>2462</v>
      </c>
      <c r="E159" s="24" t="s">
        <v>206</v>
      </c>
      <c r="F159" s="24" t="s">
        <v>19</v>
      </c>
      <c r="G159" s="24" t="s">
        <v>72</v>
      </c>
      <c r="H159" s="86" t="s">
        <v>52</v>
      </c>
      <c r="I159" s="24"/>
      <c r="J159" s="24"/>
      <c r="K159" s="24"/>
      <c r="L159" s="14">
        <v>57</v>
      </c>
      <c r="M159" s="73" t="s">
        <v>76</v>
      </c>
      <c r="N159" s="73"/>
      <c r="O159" s="14" t="s">
        <v>76</v>
      </c>
      <c r="P159" s="73"/>
      <c r="Q159" s="14" t="s">
        <v>76</v>
      </c>
      <c r="R159" s="24"/>
      <c r="S159" s="54" t="s">
        <v>3526</v>
      </c>
      <c r="T159" s="83" t="s">
        <v>2503</v>
      </c>
      <c r="U159" s="85">
        <v>8219248185</v>
      </c>
    </row>
    <row r="160" spans="1:21" ht="18.75" customHeight="1">
      <c r="A160" s="130"/>
      <c r="B160" s="92" t="s">
        <v>2504</v>
      </c>
      <c r="C160" s="24" t="s">
        <v>2505</v>
      </c>
      <c r="D160" s="86" t="s">
        <v>2463</v>
      </c>
      <c r="E160" s="24" t="s">
        <v>206</v>
      </c>
      <c r="F160" s="24" t="s">
        <v>19</v>
      </c>
      <c r="G160" s="24" t="s">
        <v>75</v>
      </c>
      <c r="H160" s="86" t="s">
        <v>52</v>
      </c>
      <c r="I160" s="24"/>
      <c r="J160" s="24"/>
      <c r="K160" s="24"/>
      <c r="L160" s="14">
        <v>61</v>
      </c>
      <c r="M160" s="73" t="s">
        <v>76</v>
      </c>
      <c r="N160" s="73"/>
      <c r="O160" s="14" t="s">
        <v>76</v>
      </c>
      <c r="P160" s="73"/>
      <c r="Q160" s="14" t="s">
        <v>76</v>
      </c>
      <c r="R160" s="24"/>
      <c r="S160" s="54" t="s">
        <v>3527</v>
      </c>
      <c r="T160" s="83" t="s">
        <v>2506</v>
      </c>
      <c r="U160" s="85">
        <v>7018242612</v>
      </c>
    </row>
    <row r="161" spans="1:21" ht="18.75" customHeight="1">
      <c r="A161" s="130"/>
      <c r="B161" s="92" t="s">
        <v>2507</v>
      </c>
      <c r="C161" s="24" t="s">
        <v>2508</v>
      </c>
      <c r="D161" s="86" t="s">
        <v>2464</v>
      </c>
      <c r="E161" s="24" t="s">
        <v>206</v>
      </c>
      <c r="F161" s="24" t="s">
        <v>19</v>
      </c>
      <c r="G161" s="24" t="s">
        <v>72</v>
      </c>
      <c r="H161" s="86" t="s">
        <v>52</v>
      </c>
      <c r="I161" s="24"/>
      <c r="J161" s="24"/>
      <c r="K161" s="24"/>
      <c r="L161" s="14">
        <v>59.6</v>
      </c>
      <c r="M161" s="73" t="s">
        <v>76</v>
      </c>
      <c r="N161" s="73"/>
      <c r="O161" s="14" t="s">
        <v>76</v>
      </c>
      <c r="P161" s="73"/>
      <c r="Q161" s="14" t="s">
        <v>76</v>
      </c>
      <c r="R161" s="24"/>
      <c r="S161" s="54" t="s">
        <v>3528</v>
      </c>
      <c r="T161" s="83" t="s">
        <v>2509</v>
      </c>
      <c r="U161" s="85">
        <v>8628967992</v>
      </c>
    </row>
    <row r="162" spans="1:21" ht="18.75" customHeight="1">
      <c r="A162" s="130"/>
      <c r="B162" s="92" t="s">
        <v>2510</v>
      </c>
      <c r="C162" s="24" t="s">
        <v>2511</v>
      </c>
      <c r="D162" s="86" t="s">
        <v>2465</v>
      </c>
      <c r="E162" s="24" t="s">
        <v>263</v>
      </c>
      <c r="F162" s="24" t="s">
        <v>19</v>
      </c>
      <c r="G162" s="24" t="s">
        <v>72</v>
      </c>
      <c r="H162" s="86" t="s">
        <v>52</v>
      </c>
      <c r="I162" s="24"/>
      <c r="J162" s="24"/>
      <c r="K162" s="24"/>
      <c r="L162" s="14">
        <v>59.8</v>
      </c>
      <c r="M162" s="73" t="s">
        <v>76</v>
      </c>
      <c r="N162" s="73"/>
      <c r="O162" s="14" t="s">
        <v>76</v>
      </c>
      <c r="P162" s="73"/>
      <c r="Q162" s="14" t="s">
        <v>76</v>
      </c>
      <c r="R162" s="24"/>
      <c r="S162" s="54" t="s">
        <v>3529</v>
      </c>
      <c r="T162" s="83" t="s">
        <v>2512</v>
      </c>
      <c r="U162" s="85">
        <v>8278728924</v>
      </c>
    </row>
    <row r="163" spans="1:21" ht="18.75" customHeight="1">
      <c r="A163" s="130"/>
      <c r="B163" s="92" t="s">
        <v>2513</v>
      </c>
      <c r="C163" s="24" t="s">
        <v>2514</v>
      </c>
      <c r="D163" s="86" t="s">
        <v>2466</v>
      </c>
      <c r="E163" s="24" t="s">
        <v>206</v>
      </c>
      <c r="F163" s="24" t="s">
        <v>19</v>
      </c>
      <c r="G163" s="24" t="s">
        <v>72</v>
      </c>
      <c r="H163" s="86" t="s">
        <v>52</v>
      </c>
      <c r="I163" s="24"/>
      <c r="J163" s="24"/>
      <c r="K163" s="24"/>
      <c r="L163" s="14">
        <v>85.1</v>
      </c>
      <c r="M163" s="73" t="s">
        <v>76</v>
      </c>
      <c r="N163" s="73"/>
      <c r="O163" s="14" t="s">
        <v>76</v>
      </c>
      <c r="P163" s="73"/>
      <c r="Q163" s="14" t="s">
        <v>76</v>
      </c>
      <c r="R163" s="24"/>
      <c r="S163" s="54" t="s">
        <v>3530</v>
      </c>
      <c r="T163" s="83" t="s">
        <v>2515</v>
      </c>
      <c r="U163" s="85">
        <v>8580737625</v>
      </c>
    </row>
    <row r="164" spans="1:21" ht="18.75" customHeight="1">
      <c r="A164" s="130"/>
      <c r="B164" s="92" t="s">
        <v>3124</v>
      </c>
      <c r="C164" s="24" t="s">
        <v>3125</v>
      </c>
      <c r="D164" s="86" t="s">
        <v>3060</v>
      </c>
      <c r="E164" s="24" t="s">
        <v>263</v>
      </c>
      <c r="F164" s="24" t="s">
        <v>19</v>
      </c>
      <c r="G164" s="24" t="s">
        <v>72</v>
      </c>
      <c r="H164" s="86" t="s">
        <v>52</v>
      </c>
      <c r="I164" s="24"/>
      <c r="J164" s="24"/>
      <c r="K164" s="24"/>
      <c r="L164" s="14">
        <v>59.9</v>
      </c>
      <c r="M164" s="73" t="s">
        <v>76</v>
      </c>
      <c r="N164" s="73"/>
      <c r="O164" s="14" t="s">
        <v>76</v>
      </c>
      <c r="P164" s="73"/>
      <c r="Q164" s="14" t="s">
        <v>76</v>
      </c>
      <c r="R164" s="24"/>
      <c r="S164" s="64" t="s">
        <v>3531</v>
      </c>
      <c r="T164" s="83" t="s">
        <v>3126</v>
      </c>
      <c r="U164" s="85">
        <v>8679849173</v>
      </c>
    </row>
    <row r="165" spans="1:21" ht="18.75" customHeight="1">
      <c r="A165" s="131"/>
      <c r="B165" s="98" t="s">
        <v>3062</v>
      </c>
      <c r="C165" s="24" t="s">
        <v>3063</v>
      </c>
      <c r="D165" s="86" t="s">
        <v>3061</v>
      </c>
      <c r="E165" s="24" t="s">
        <v>206</v>
      </c>
      <c r="F165" s="24" t="s">
        <v>19</v>
      </c>
      <c r="G165" s="24" t="s">
        <v>72</v>
      </c>
      <c r="H165" s="86" t="s">
        <v>52</v>
      </c>
      <c r="I165" s="24"/>
      <c r="J165" s="24"/>
      <c r="K165" s="24"/>
      <c r="L165" s="14">
        <v>80.040000000000006</v>
      </c>
      <c r="M165" s="73" t="s">
        <v>76</v>
      </c>
      <c r="N165" s="73"/>
      <c r="O165" s="14" t="s">
        <v>76</v>
      </c>
      <c r="P165" s="73"/>
      <c r="Q165" s="14" t="s">
        <v>76</v>
      </c>
      <c r="R165" s="24"/>
      <c r="S165" s="54" t="s">
        <v>3532</v>
      </c>
      <c r="T165" s="83" t="s">
        <v>3064</v>
      </c>
      <c r="U165" s="85">
        <v>7876125235</v>
      </c>
    </row>
    <row r="166" spans="1:21" ht="18.75" customHeight="1">
      <c r="A166" s="131"/>
      <c r="B166" s="92" t="s">
        <v>174</v>
      </c>
      <c r="C166" s="24" t="s">
        <v>3122</v>
      </c>
      <c r="D166" s="86" t="s">
        <v>3121</v>
      </c>
      <c r="E166" s="24" t="s">
        <v>263</v>
      </c>
      <c r="F166" s="24" t="s">
        <v>38</v>
      </c>
      <c r="G166" s="24" t="s">
        <v>72</v>
      </c>
      <c r="H166" s="86" t="s">
        <v>52</v>
      </c>
      <c r="I166" s="24"/>
      <c r="J166" s="24"/>
      <c r="K166" s="24"/>
      <c r="L166" s="14">
        <v>74.8</v>
      </c>
      <c r="M166" s="73" t="s">
        <v>76</v>
      </c>
      <c r="N166" s="73"/>
      <c r="O166" s="14" t="s">
        <v>76</v>
      </c>
      <c r="P166" s="73"/>
      <c r="Q166" s="14" t="s">
        <v>76</v>
      </c>
      <c r="R166" s="24"/>
      <c r="S166" s="64" t="s">
        <v>3533</v>
      </c>
      <c r="T166" s="83" t="s">
        <v>3123</v>
      </c>
      <c r="U166" s="85">
        <v>9882764969</v>
      </c>
    </row>
    <row r="167" spans="1:21" ht="18.75" customHeight="1">
      <c r="A167" s="131"/>
      <c r="B167" s="92" t="s">
        <v>3482</v>
      </c>
      <c r="C167" s="24" t="s">
        <v>153</v>
      </c>
      <c r="D167" s="86" t="s">
        <v>3172</v>
      </c>
      <c r="E167" s="24" t="s">
        <v>263</v>
      </c>
      <c r="F167" s="24" t="s">
        <v>19</v>
      </c>
      <c r="G167" s="24" t="s">
        <v>72</v>
      </c>
      <c r="H167" s="86" t="s">
        <v>52</v>
      </c>
      <c r="I167" s="24"/>
      <c r="J167" s="24"/>
      <c r="K167" s="24"/>
      <c r="L167" s="14">
        <v>68.31</v>
      </c>
      <c r="M167" s="73" t="s">
        <v>76</v>
      </c>
      <c r="N167" s="73"/>
      <c r="O167" s="14" t="s">
        <v>76</v>
      </c>
      <c r="P167" s="73"/>
      <c r="Q167" s="14" t="s">
        <v>76</v>
      </c>
      <c r="R167" s="24"/>
      <c r="S167" s="64" t="s">
        <v>3534</v>
      </c>
      <c r="T167" s="83"/>
      <c r="U167" s="85">
        <v>9129287506</v>
      </c>
    </row>
    <row r="168" spans="1:21" ht="18.75" customHeight="1" thickBot="1">
      <c r="A168" s="129"/>
      <c r="B168" s="92" t="s">
        <v>3214</v>
      </c>
      <c r="C168" s="24" t="s">
        <v>176</v>
      </c>
      <c r="D168" s="86" t="s">
        <v>3213</v>
      </c>
      <c r="E168" s="24" t="s">
        <v>206</v>
      </c>
      <c r="F168" s="24" t="s">
        <v>19</v>
      </c>
      <c r="G168" s="24" t="s">
        <v>72</v>
      </c>
      <c r="H168" s="86" t="s">
        <v>52</v>
      </c>
      <c r="I168" s="24"/>
      <c r="J168" s="24"/>
      <c r="K168" s="24"/>
      <c r="L168" s="14">
        <v>74</v>
      </c>
      <c r="M168" s="73" t="s">
        <v>76</v>
      </c>
      <c r="N168" s="73"/>
      <c r="O168" s="14" t="s">
        <v>76</v>
      </c>
      <c r="P168" s="73"/>
      <c r="Q168" s="14" t="s">
        <v>76</v>
      </c>
      <c r="R168" s="24"/>
      <c r="S168" s="54" t="s">
        <v>3535</v>
      </c>
      <c r="T168" s="83" t="s">
        <v>3215</v>
      </c>
      <c r="U168" s="85">
        <v>8580856540</v>
      </c>
    </row>
    <row r="169" spans="1:21" ht="18.75" customHeight="1">
      <c r="A169" s="132" t="s">
        <v>177</v>
      </c>
      <c r="B169" s="92" t="s">
        <v>2528</v>
      </c>
      <c r="C169" s="24" t="s">
        <v>1446</v>
      </c>
      <c r="D169" s="86" t="s">
        <v>2516</v>
      </c>
      <c r="E169" s="24" t="s">
        <v>206</v>
      </c>
      <c r="F169" s="24" t="s">
        <v>19</v>
      </c>
      <c r="G169" s="24" t="s">
        <v>74</v>
      </c>
      <c r="H169" s="24" t="s">
        <v>2553</v>
      </c>
      <c r="I169" s="24"/>
      <c r="J169" s="24"/>
      <c r="K169" s="24"/>
      <c r="L169" s="14">
        <v>84.4</v>
      </c>
      <c r="M169" s="73" t="s">
        <v>76</v>
      </c>
      <c r="N169" s="73"/>
      <c r="O169" s="14" t="s">
        <v>76</v>
      </c>
      <c r="P169" s="73"/>
      <c r="Q169" s="14" t="s">
        <v>76</v>
      </c>
      <c r="R169" s="24"/>
      <c r="S169" s="54" t="s">
        <v>3536</v>
      </c>
      <c r="T169" s="83" t="s">
        <v>2529</v>
      </c>
      <c r="U169" s="24">
        <v>7876624055</v>
      </c>
    </row>
    <row r="170" spans="1:21" ht="18.75" customHeight="1">
      <c r="A170" s="133"/>
      <c r="B170" s="92" t="s">
        <v>2530</v>
      </c>
      <c r="C170" s="24" t="s">
        <v>2531</v>
      </c>
      <c r="D170" s="86" t="s">
        <v>2517</v>
      </c>
      <c r="E170" s="24" t="s">
        <v>206</v>
      </c>
      <c r="F170" s="24" t="s">
        <v>19</v>
      </c>
      <c r="G170" s="24" t="s">
        <v>74</v>
      </c>
      <c r="H170" s="24" t="s">
        <v>2532</v>
      </c>
      <c r="I170" s="24"/>
      <c r="J170" s="24"/>
      <c r="K170" s="24"/>
      <c r="L170" s="14">
        <v>56.8</v>
      </c>
      <c r="M170" s="73" t="s">
        <v>76</v>
      </c>
      <c r="N170" s="73"/>
      <c r="O170" s="14" t="s">
        <v>76</v>
      </c>
      <c r="P170" s="73"/>
      <c r="Q170" s="14" t="s">
        <v>76</v>
      </c>
      <c r="R170" s="24"/>
      <c r="S170" s="54" t="s">
        <v>3537</v>
      </c>
      <c r="T170" s="83" t="s">
        <v>2533</v>
      </c>
      <c r="U170" s="24">
        <v>8580842404</v>
      </c>
    </row>
    <row r="171" spans="1:21" ht="18.75" customHeight="1">
      <c r="A171" s="133"/>
      <c r="B171" s="92" t="s">
        <v>1305</v>
      </c>
      <c r="C171" s="24" t="s">
        <v>2534</v>
      </c>
      <c r="D171" s="86" t="s">
        <v>2518</v>
      </c>
      <c r="E171" s="24" t="s">
        <v>206</v>
      </c>
      <c r="F171" s="24" t="s">
        <v>19</v>
      </c>
      <c r="G171" s="24" t="s">
        <v>72</v>
      </c>
      <c r="H171" s="86" t="s">
        <v>67</v>
      </c>
      <c r="I171" s="24"/>
      <c r="J171" s="24"/>
      <c r="K171" s="24"/>
      <c r="L171" s="14">
        <v>78</v>
      </c>
      <c r="M171" s="73" t="s">
        <v>76</v>
      </c>
      <c r="N171" s="73"/>
      <c r="O171" s="14" t="s">
        <v>76</v>
      </c>
      <c r="P171" s="73"/>
      <c r="Q171" s="14" t="s">
        <v>76</v>
      </c>
      <c r="R171" s="24"/>
      <c r="S171" s="54" t="s">
        <v>3538</v>
      </c>
      <c r="T171" s="83" t="s">
        <v>2535</v>
      </c>
      <c r="U171" s="24">
        <v>7876071335</v>
      </c>
    </row>
    <row r="172" spans="1:21" ht="18.75" customHeight="1">
      <c r="A172" s="133"/>
      <c r="B172" s="92" t="s">
        <v>2536</v>
      </c>
      <c r="C172" s="24" t="s">
        <v>2537</v>
      </c>
      <c r="D172" s="86" t="s">
        <v>2519</v>
      </c>
      <c r="E172" s="24" t="s">
        <v>206</v>
      </c>
      <c r="F172" s="24" t="s">
        <v>19</v>
      </c>
      <c r="G172" s="24" t="s">
        <v>74</v>
      </c>
      <c r="H172" s="86" t="s">
        <v>67</v>
      </c>
      <c r="I172" s="24"/>
      <c r="J172" s="24"/>
      <c r="K172" s="24"/>
      <c r="L172" s="14">
        <v>66.8</v>
      </c>
      <c r="M172" s="73" t="s">
        <v>76</v>
      </c>
      <c r="N172" s="73"/>
      <c r="O172" s="14" t="s">
        <v>76</v>
      </c>
      <c r="P172" s="73"/>
      <c r="Q172" s="14" t="s">
        <v>76</v>
      </c>
      <c r="R172" s="24"/>
      <c r="S172" s="54" t="s">
        <v>3539</v>
      </c>
      <c r="T172" s="83" t="s">
        <v>2538</v>
      </c>
      <c r="U172" s="24">
        <v>8219832310</v>
      </c>
    </row>
    <row r="173" spans="1:21" ht="18.75" customHeight="1">
      <c r="A173" s="133"/>
      <c r="B173" s="92" t="s">
        <v>2539</v>
      </c>
      <c r="C173" s="24" t="s">
        <v>101</v>
      </c>
      <c r="D173" s="86" t="s">
        <v>2520</v>
      </c>
      <c r="E173" s="24" t="s">
        <v>206</v>
      </c>
      <c r="F173" s="24" t="s">
        <v>19</v>
      </c>
      <c r="G173" s="24" t="s">
        <v>72</v>
      </c>
      <c r="H173" s="86" t="s">
        <v>67</v>
      </c>
      <c r="I173" s="24"/>
      <c r="J173" s="24"/>
      <c r="K173" s="24"/>
      <c r="L173" s="14">
        <v>70</v>
      </c>
      <c r="M173" s="73" t="s">
        <v>76</v>
      </c>
      <c r="N173" s="73"/>
      <c r="O173" s="14" t="s">
        <v>76</v>
      </c>
      <c r="P173" s="73"/>
      <c r="Q173" s="14" t="s">
        <v>76</v>
      </c>
      <c r="R173" s="24"/>
      <c r="S173" s="54" t="s">
        <v>3540</v>
      </c>
      <c r="T173" s="83" t="s">
        <v>2540</v>
      </c>
      <c r="U173" s="24">
        <v>9816633166</v>
      </c>
    </row>
    <row r="174" spans="1:21" ht="18.75" customHeight="1">
      <c r="A174" s="133"/>
      <c r="B174" s="92" t="s">
        <v>2541</v>
      </c>
      <c r="C174" s="24" t="s">
        <v>2542</v>
      </c>
      <c r="D174" s="86" t="s">
        <v>2521</v>
      </c>
      <c r="E174" s="24" t="s">
        <v>263</v>
      </c>
      <c r="F174" s="24" t="s">
        <v>37</v>
      </c>
      <c r="G174" s="24" t="s">
        <v>74</v>
      </c>
      <c r="H174" s="86" t="s">
        <v>52</v>
      </c>
      <c r="I174" s="24"/>
      <c r="J174" s="24"/>
      <c r="K174" s="24"/>
      <c r="L174" s="14">
        <v>53</v>
      </c>
      <c r="M174" s="73" t="s">
        <v>76</v>
      </c>
      <c r="N174" s="73"/>
      <c r="O174" s="14" t="s">
        <v>76</v>
      </c>
      <c r="P174" s="73"/>
      <c r="Q174" s="14" t="s">
        <v>76</v>
      </c>
      <c r="R174" s="24"/>
      <c r="S174" s="54" t="s">
        <v>3541</v>
      </c>
      <c r="T174" s="83" t="s">
        <v>2543</v>
      </c>
      <c r="U174" s="24">
        <v>9068333595</v>
      </c>
    </row>
    <row r="175" spans="1:21" ht="18.75" customHeight="1">
      <c r="A175" s="133"/>
      <c r="B175" s="92" t="s">
        <v>2544</v>
      </c>
      <c r="C175" s="24" t="s">
        <v>2511</v>
      </c>
      <c r="D175" s="86" t="s">
        <v>2522</v>
      </c>
      <c r="E175" s="24" t="s">
        <v>206</v>
      </c>
      <c r="F175" s="24" t="s">
        <v>19</v>
      </c>
      <c r="G175" s="24" t="s">
        <v>72</v>
      </c>
      <c r="H175" s="86" t="s">
        <v>52</v>
      </c>
      <c r="I175" s="24"/>
      <c r="J175" s="24"/>
      <c r="K175" s="24"/>
      <c r="L175" s="14">
        <v>69</v>
      </c>
      <c r="M175" s="73" t="s">
        <v>76</v>
      </c>
      <c r="N175" s="73"/>
      <c r="O175" s="14" t="s">
        <v>76</v>
      </c>
      <c r="P175" s="73"/>
      <c r="Q175" s="14" t="s">
        <v>76</v>
      </c>
      <c r="R175" s="24"/>
      <c r="S175" s="54" t="s">
        <v>3542</v>
      </c>
      <c r="T175" s="83" t="s">
        <v>2545</v>
      </c>
      <c r="U175" s="24">
        <v>8091780825</v>
      </c>
    </row>
    <row r="176" spans="1:21" ht="18.75" customHeight="1">
      <c r="A176" s="133"/>
      <c r="B176" s="92" t="s">
        <v>2546</v>
      </c>
      <c r="C176" s="24" t="s">
        <v>1208</v>
      </c>
      <c r="D176" s="86" t="s">
        <v>2523</v>
      </c>
      <c r="E176" s="24" t="s">
        <v>263</v>
      </c>
      <c r="F176" s="24" t="s">
        <v>19</v>
      </c>
      <c r="G176" s="24" t="s">
        <v>72</v>
      </c>
      <c r="H176" s="75" t="s">
        <v>2552</v>
      </c>
      <c r="I176" s="24"/>
      <c r="J176" s="24"/>
      <c r="K176" s="24"/>
      <c r="L176" s="14">
        <v>72.3</v>
      </c>
      <c r="M176" s="73" t="s">
        <v>76</v>
      </c>
      <c r="N176" s="73"/>
      <c r="O176" s="14" t="s">
        <v>76</v>
      </c>
      <c r="P176" s="73"/>
      <c r="Q176" s="14" t="s">
        <v>76</v>
      </c>
      <c r="R176" s="24"/>
      <c r="S176" s="54" t="s">
        <v>3543</v>
      </c>
      <c r="T176" s="83" t="s">
        <v>2547</v>
      </c>
      <c r="U176" s="24">
        <v>8580992173</v>
      </c>
    </row>
    <row r="177" spans="1:21" ht="18.75" customHeight="1">
      <c r="A177" s="133"/>
      <c r="B177" s="92" t="s">
        <v>2548</v>
      </c>
      <c r="C177" s="24" t="s">
        <v>2549</v>
      </c>
      <c r="D177" s="86" t="s">
        <v>2524</v>
      </c>
      <c r="E177" s="24" t="s">
        <v>206</v>
      </c>
      <c r="F177" s="24" t="s">
        <v>19</v>
      </c>
      <c r="G177" s="24" t="s">
        <v>72</v>
      </c>
      <c r="H177" s="24" t="s">
        <v>2553</v>
      </c>
      <c r="I177" s="24"/>
      <c r="J177" s="24"/>
      <c r="K177" s="24"/>
      <c r="L177" s="14">
        <v>74.599999999999994</v>
      </c>
      <c r="M177" s="73" t="s">
        <v>76</v>
      </c>
      <c r="N177" s="73"/>
      <c r="O177" s="14" t="s">
        <v>76</v>
      </c>
      <c r="P177" s="73"/>
      <c r="Q177" s="14" t="s">
        <v>76</v>
      </c>
      <c r="R177" s="24"/>
      <c r="S177" s="54" t="s">
        <v>3544</v>
      </c>
      <c r="T177" s="83" t="s">
        <v>2550</v>
      </c>
      <c r="U177" s="24">
        <v>8278860746</v>
      </c>
    </row>
    <row r="178" spans="1:21" ht="18.75" customHeight="1">
      <c r="A178" s="133"/>
      <c r="B178" s="92" t="s">
        <v>2551</v>
      </c>
      <c r="C178" s="24" t="s">
        <v>408</v>
      </c>
      <c r="D178" s="86" t="s">
        <v>2525</v>
      </c>
      <c r="E178" s="24" t="s">
        <v>206</v>
      </c>
      <c r="F178" s="24" t="s">
        <v>19</v>
      </c>
      <c r="G178" s="24" t="s">
        <v>74</v>
      </c>
      <c r="H178" s="24" t="s">
        <v>2553</v>
      </c>
      <c r="I178" s="24"/>
      <c r="J178" s="24"/>
      <c r="K178" s="24"/>
      <c r="L178" s="14">
        <v>71.8</v>
      </c>
      <c r="M178" s="73" t="s">
        <v>76</v>
      </c>
      <c r="N178" s="73"/>
      <c r="O178" s="14" t="s">
        <v>76</v>
      </c>
      <c r="P178" s="73"/>
      <c r="Q178" s="14" t="s">
        <v>76</v>
      </c>
      <c r="R178" s="24"/>
      <c r="S178" s="54" t="s">
        <v>3545</v>
      </c>
      <c r="T178" s="83" t="s">
        <v>2554</v>
      </c>
      <c r="U178" s="24">
        <v>7876182990</v>
      </c>
    </row>
    <row r="179" spans="1:21" ht="18.75" customHeight="1">
      <c r="A179" s="133"/>
      <c r="B179" s="92" t="s">
        <v>2555</v>
      </c>
      <c r="C179" s="24" t="s">
        <v>95</v>
      </c>
      <c r="D179" s="86" t="s">
        <v>2526</v>
      </c>
      <c r="E179" s="24" t="s">
        <v>206</v>
      </c>
      <c r="F179" s="24" t="s">
        <v>19</v>
      </c>
      <c r="G179" s="24" t="s">
        <v>72</v>
      </c>
      <c r="H179" s="75" t="s">
        <v>2552</v>
      </c>
      <c r="I179" s="24"/>
      <c r="J179" s="24"/>
      <c r="K179" s="24"/>
      <c r="L179" s="14">
        <v>63.9</v>
      </c>
      <c r="M179" s="73" t="s">
        <v>76</v>
      </c>
      <c r="N179" s="73"/>
      <c r="O179" s="14" t="s">
        <v>76</v>
      </c>
      <c r="P179" s="73"/>
      <c r="Q179" s="14" t="s">
        <v>76</v>
      </c>
      <c r="R179" s="24"/>
      <c r="S179" s="54" t="s">
        <v>3546</v>
      </c>
      <c r="T179" s="83" t="s">
        <v>2556</v>
      </c>
      <c r="U179" s="24">
        <v>7018680293</v>
      </c>
    </row>
    <row r="180" spans="1:21" ht="18.75" customHeight="1">
      <c r="A180" s="133"/>
      <c r="B180" s="92" t="s">
        <v>2557</v>
      </c>
      <c r="C180" s="24" t="s">
        <v>2558</v>
      </c>
      <c r="D180" s="86" t="s">
        <v>2527</v>
      </c>
      <c r="E180" s="24" t="s">
        <v>206</v>
      </c>
      <c r="F180" s="24" t="s">
        <v>19</v>
      </c>
      <c r="G180" s="24" t="s">
        <v>74</v>
      </c>
      <c r="H180" s="24" t="s">
        <v>2553</v>
      </c>
      <c r="I180" s="24"/>
      <c r="J180" s="24"/>
      <c r="K180" s="24"/>
      <c r="L180" s="14">
        <v>58</v>
      </c>
      <c r="M180" s="73" t="s">
        <v>76</v>
      </c>
      <c r="N180" s="73"/>
      <c r="O180" s="14" t="s">
        <v>76</v>
      </c>
      <c r="P180" s="73"/>
      <c r="Q180" s="14" t="s">
        <v>76</v>
      </c>
      <c r="R180" s="24"/>
      <c r="S180" s="54" t="s">
        <v>3547</v>
      </c>
      <c r="T180" s="83" t="s">
        <v>2559</v>
      </c>
      <c r="U180" s="24">
        <v>9805618081</v>
      </c>
    </row>
    <row r="181" spans="1:21" ht="18.75" customHeight="1" thickBot="1">
      <c r="A181" s="134"/>
      <c r="B181" s="92" t="s">
        <v>4040</v>
      </c>
      <c r="C181" s="24" t="s">
        <v>95</v>
      </c>
      <c r="D181" s="86" t="s">
        <v>4041</v>
      </c>
      <c r="E181" s="24" t="s">
        <v>206</v>
      </c>
      <c r="F181" s="24" t="s">
        <v>19</v>
      </c>
      <c r="G181" s="24" t="s">
        <v>72</v>
      </c>
      <c r="H181" s="24" t="s">
        <v>2553</v>
      </c>
      <c r="I181" s="24"/>
      <c r="J181" s="24"/>
      <c r="K181" s="24"/>
      <c r="L181" s="14">
        <v>59.6</v>
      </c>
      <c r="M181" s="73" t="s">
        <v>76</v>
      </c>
      <c r="N181" s="73"/>
      <c r="O181" s="14" t="s">
        <v>76</v>
      </c>
      <c r="P181" s="73"/>
      <c r="Q181" s="14" t="s">
        <v>76</v>
      </c>
      <c r="R181" s="24"/>
      <c r="S181" s="54" t="s">
        <v>4042</v>
      </c>
      <c r="T181" s="83" t="s">
        <v>4043</v>
      </c>
      <c r="U181" s="24">
        <v>8219355909</v>
      </c>
    </row>
    <row r="182" spans="1:21" ht="18.75" customHeight="1">
      <c r="A182" s="132" t="s">
        <v>2952</v>
      </c>
      <c r="B182" s="92" t="s">
        <v>2953</v>
      </c>
      <c r="C182" s="24" t="s">
        <v>1362</v>
      </c>
      <c r="D182" s="86" t="s">
        <v>2954</v>
      </c>
      <c r="E182" s="24" t="s">
        <v>263</v>
      </c>
      <c r="F182" s="24" t="s">
        <v>19</v>
      </c>
      <c r="G182" s="24" t="s">
        <v>72</v>
      </c>
      <c r="H182" s="86" t="s">
        <v>67</v>
      </c>
      <c r="I182" s="24"/>
      <c r="J182" s="24"/>
      <c r="K182" s="24"/>
      <c r="L182" s="14">
        <v>73</v>
      </c>
      <c r="M182" s="73" t="s">
        <v>76</v>
      </c>
      <c r="N182" s="73"/>
      <c r="O182" s="14" t="s">
        <v>76</v>
      </c>
      <c r="P182" s="73"/>
      <c r="Q182" s="14" t="s">
        <v>76</v>
      </c>
      <c r="R182" s="24"/>
      <c r="S182" s="64" t="s">
        <v>3548</v>
      </c>
      <c r="T182" s="83" t="s">
        <v>2955</v>
      </c>
      <c r="U182" s="24">
        <v>7876102737</v>
      </c>
    </row>
    <row r="183" spans="1:21" ht="18.75" customHeight="1">
      <c r="A183" s="133"/>
      <c r="B183" s="92" t="s">
        <v>528</v>
      </c>
      <c r="C183" s="24" t="s">
        <v>3556</v>
      </c>
      <c r="D183" s="86" t="s">
        <v>2956</v>
      </c>
      <c r="E183" s="24" t="s">
        <v>206</v>
      </c>
      <c r="F183" s="24" t="s">
        <v>19</v>
      </c>
      <c r="G183" s="24" t="s">
        <v>72</v>
      </c>
      <c r="H183" s="86" t="s">
        <v>67</v>
      </c>
      <c r="I183" s="24"/>
      <c r="J183" s="24"/>
      <c r="K183" s="24"/>
      <c r="L183" s="14">
        <v>71</v>
      </c>
      <c r="M183" s="73" t="s">
        <v>76</v>
      </c>
      <c r="N183" s="73"/>
      <c r="O183" s="14" t="s">
        <v>76</v>
      </c>
      <c r="P183" s="73"/>
      <c r="Q183" s="14" t="s">
        <v>76</v>
      </c>
      <c r="R183" s="24"/>
      <c r="S183" s="54" t="s">
        <v>3549</v>
      </c>
      <c r="T183" s="83" t="s">
        <v>3557</v>
      </c>
      <c r="U183" s="24">
        <v>8219260380</v>
      </c>
    </row>
    <row r="184" spans="1:21" ht="18.75" customHeight="1">
      <c r="A184" s="133"/>
      <c r="B184" s="92" t="s">
        <v>2235</v>
      </c>
      <c r="C184" s="24" t="s">
        <v>365</v>
      </c>
      <c r="D184" s="86" t="s">
        <v>2957</v>
      </c>
      <c r="E184" s="24" t="s">
        <v>206</v>
      </c>
      <c r="F184" s="24" t="s">
        <v>19</v>
      </c>
      <c r="G184" s="24" t="s">
        <v>72</v>
      </c>
      <c r="H184" s="86" t="s">
        <v>67</v>
      </c>
      <c r="I184" s="24"/>
      <c r="J184" s="24"/>
      <c r="K184" s="24"/>
      <c r="L184" s="14">
        <v>69.7</v>
      </c>
      <c r="M184" s="73" t="s">
        <v>76</v>
      </c>
      <c r="N184" s="73"/>
      <c r="O184" s="14" t="s">
        <v>76</v>
      </c>
      <c r="P184" s="73"/>
      <c r="Q184" s="14" t="s">
        <v>76</v>
      </c>
      <c r="R184" s="24"/>
      <c r="S184" s="64" t="s">
        <v>3550</v>
      </c>
      <c r="T184" s="83" t="s">
        <v>2961</v>
      </c>
      <c r="U184" s="24">
        <v>8580875627</v>
      </c>
    </row>
    <row r="185" spans="1:21" ht="18.75" customHeight="1">
      <c r="A185" s="133"/>
      <c r="B185" s="92" t="s">
        <v>2962</v>
      </c>
      <c r="C185" s="24" t="s">
        <v>116</v>
      </c>
      <c r="D185" s="86" t="s">
        <v>2958</v>
      </c>
      <c r="E185" s="24" t="s">
        <v>206</v>
      </c>
      <c r="F185" s="24" t="s">
        <v>19</v>
      </c>
      <c r="G185" s="24" t="s">
        <v>72</v>
      </c>
      <c r="H185" s="86" t="s">
        <v>67</v>
      </c>
      <c r="I185" s="24"/>
      <c r="J185" s="24"/>
      <c r="K185" s="24"/>
      <c r="L185" s="14">
        <v>62.7</v>
      </c>
      <c r="M185" s="73" t="s">
        <v>76</v>
      </c>
      <c r="N185" s="73"/>
      <c r="O185" s="14" t="s">
        <v>76</v>
      </c>
      <c r="P185" s="73"/>
      <c r="Q185" s="14" t="s">
        <v>76</v>
      </c>
      <c r="R185" s="24"/>
      <c r="S185" s="64" t="s">
        <v>3551</v>
      </c>
      <c r="T185" s="83" t="s">
        <v>2963</v>
      </c>
      <c r="U185" s="24">
        <v>8219957905</v>
      </c>
    </row>
    <row r="186" spans="1:21" ht="18.75" customHeight="1">
      <c r="A186" s="133"/>
      <c r="B186" s="92" t="s">
        <v>2964</v>
      </c>
      <c r="C186" s="24" t="s">
        <v>324</v>
      </c>
      <c r="D186" s="86" t="s">
        <v>2959</v>
      </c>
      <c r="E186" s="24" t="s">
        <v>206</v>
      </c>
      <c r="F186" s="24" t="s">
        <v>19</v>
      </c>
      <c r="G186" s="24" t="s">
        <v>72</v>
      </c>
      <c r="H186" s="86" t="s">
        <v>66</v>
      </c>
      <c r="I186" s="24"/>
      <c r="J186" s="24"/>
      <c r="K186" s="24"/>
      <c r="L186" s="14">
        <v>93</v>
      </c>
      <c r="M186" s="73" t="s">
        <v>76</v>
      </c>
      <c r="N186" s="73"/>
      <c r="O186" s="14" t="s">
        <v>76</v>
      </c>
      <c r="P186" s="73"/>
      <c r="Q186" s="14" t="s">
        <v>76</v>
      </c>
      <c r="R186" s="24"/>
      <c r="S186" s="64" t="s">
        <v>3552</v>
      </c>
      <c r="T186" s="83" t="s">
        <v>2965</v>
      </c>
      <c r="U186" s="24">
        <v>7807319949</v>
      </c>
    </row>
    <row r="187" spans="1:21" ht="18.75" customHeight="1">
      <c r="A187" s="133"/>
      <c r="B187" s="92" t="s">
        <v>2966</v>
      </c>
      <c r="C187" s="24" t="s">
        <v>1907</v>
      </c>
      <c r="D187" s="86" t="s">
        <v>2960</v>
      </c>
      <c r="E187" s="24" t="s">
        <v>206</v>
      </c>
      <c r="F187" s="24" t="s">
        <v>19</v>
      </c>
      <c r="G187" s="24" t="s">
        <v>75</v>
      </c>
      <c r="H187" s="86" t="s">
        <v>66</v>
      </c>
      <c r="I187" s="24"/>
      <c r="J187" s="24"/>
      <c r="K187" s="24"/>
      <c r="L187" s="14">
        <v>70</v>
      </c>
      <c r="M187" s="73" t="s">
        <v>76</v>
      </c>
      <c r="N187" s="73"/>
      <c r="O187" s="14" t="s">
        <v>76</v>
      </c>
      <c r="P187" s="73"/>
      <c r="Q187" s="14" t="s">
        <v>76</v>
      </c>
      <c r="R187" s="24"/>
      <c r="S187" s="64" t="s">
        <v>3553</v>
      </c>
      <c r="T187" s="83" t="s">
        <v>2967</v>
      </c>
      <c r="U187" s="24">
        <v>9805967187</v>
      </c>
    </row>
    <row r="188" spans="1:21" ht="18.75" customHeight="1">
      <c r="A188" s="133"/>
      <c r="B188" s="92" t="s">
        <v>1673</v>
      </c>
      <c r="C188" s="24" t="s">
        <v>3058</v>
      </c>
      <c r="D188" s="86" t="s">
        <v>3057</v>
      </c>
      <c r="E188" s="24" t="s">
        <v>206</v>
      </c>
      <c r="F188" s="24" t="s">
        <v>19</v>
      </c>
      <c r="G188" s="24" t="s">
        <v>72</v>
      </c>
      <c r="H188" s="86" t="s">
        <v>66</v>
      </c>
      <c r="I188" s="24"/>
      <c r="J188" s="24"/>
      <c r="K188" s="24"/>
      <c r="L188" s="14">
        <v>65</v>
      </c>
      <c r="M188" s="73" t="s">
        <v>76</v>
      </c>
      <c r="N188" s="73"/>
      <c r="O188" s="14" t="s">
        <v>76</v>
      </c>
      <c r="P188" s="73"/>
      <c r="Q188" s="14" t="s">
        <v>76</v>
      </c>
      <c r="R188" s="24"/>
      <c r="S188" s="64" t="s">
        <v>3554</v>
      </c>
      <c r="T188" s="83" t="s">
        <v>3059</v>
      </c>
      <c r="U188" s="24">
        <v>9015422016</v>
      </c>
    </row>
    <row r="189" spans="1:21" ht="18.75" customHeight="1">
      <c r="A189" s="133"/>
      <c r="B189" s="96" t="s">
        <v>570</v>
      </c>
      <c r="C189" s="27" t="s">
        <v>153</v>
      </c>
      <c r="D189" s="86" t="s">
        <v>3211</v>
      </c>
      <c r="E189" s="27" t="s">
        <v>206</v>
      </c>
      <c r="F189" s="27" t="s">
        <v>19</v>
      </c>
      <c r="G189" s="27" t="s">
        <v>73</v>
      </c>
      <c r="H189" s="86" t="s">
        <v>66</v>
      </c>
      <c r="I189" s="27"/>
      <c r="J189" s="27"/>
      <c r="K189" s="27"/>
      <c r="L189" s="99">
        <v>62</v>
      </c>
      <c r="M189" s="28" t="s">
        <v>76</v>
      </c>
      <c r="N189" s="28"/>
      <c r="O189" s="99" t="s">
        <v>76</v>
      </c>
      <c r="P189" s="28"/>
      <c r="Q189" s="99" t="s">
        <v>76</v>
      </c>
      <c r="R189" s="27"/>
      <c r="S189" s="100" t="s">
        <v>3555</v>
      </c>
      <c r="T189" s="101" t="s">
        <v>3212</v>
      </c>
      <c r="U189" s="27">
        <v>9805640811</v>
      </c>
    </row>
    <row r="190" spans="1:21" ht="18.75" customHeight="1">
      <c r="A190" s="127" t="s">
        <v>2560</v>
      </c>
      <c r="B190" s="92" t="s">
        <v>2571</v>
      </c>
      <c r="C190" s="24" t="s">
        <v>2572</v>
      </c>
      <c r="D190" s="24" t="s">
        <v>2561</v>
      </c>
      <c r="E190" s="24" t="s">
        <v>263</v>
      </c>
      <c r="F190" s="24" t="s">
        <v>19</v>
      </c>
      <c r="G190" s="24" t="s">
        <v>72</v>
      </c>
      <c r="H190" s="86" t="s">
        <v>66</v>
      </c>
      <c r="I190" s="24"/>
      <c r="J190" s="24"/>
      <c r="K190" s="24"/>
      <c r="L190" s="14">
        <v>67</v>
      </c>
      <c r="M190" s="73" t="s">
        <v>76</v>
      </c>
      <c r="N190" s="73"/>
      <c r="O190" s="14" t="s">
        <v>76</v>
      </c>
      <c r="P190" s="73"/>
      <c r="Q190" s="14" t="s">
        <v>76</v>
      </c>
      <c r="R190" s="24"/>
      <c r="S190" s="54" t="s">
        <v>3558</v>
      </c>
      <c r="T190" s="24" t="s">
        <v>2573</v>
      </c>
      <c r="U190" s="24">
        <v>9877194283</v>
      </c>
    </row>
    <row r="191" spans="1:21" ht="18.75" customHeight="1">
      <c r="A191" s="127"/>
      <c r="B191" s="92" t="s">
        <v>1330</v>
      </c>
      <c r="C191" s="24" t="s">
        <v>2574</v>
      </c>
      <c r="D191" s="24" t="s">
        <v>2562</v>
      </c>
      <c r="E191" s="24" t="s">
        <v>263</v>
      </c>
      <c r="F191" s="24" t="s">
        <v>19</v>
      </c>
      <c r="G191" s="24" t="s">
        <v>72</v>
      </c>
      <c r="H191" s="86" t="s">
        <v>66</v>
      </c>
      <c r="I191" s="24"/>
      <c r="J191" s="24"/>
      <c r="K191" s="24"/>
      <c r="L191" s="14">
        <v>62</v>
      </c>
      <c r="M191" s="73" t="s">
        <v>76</v>
      </c>
      <c r="N191" s="73"/>
      <c r="O191" s="14" t="s">
        <v>76</v>
      </c>
      <c r="P191" s="73"/>
      <c r="Q191" s="14" t="s">
        <v>76</v>
      </c>
      <c r="R191" s="24"/>
      <c r="S191" s="54" t="s">
        <v>3559</v>
      </c>
      <c r="T191" s="24" t="s">
        <v>2575</v>
      </c>
      <c r="U191" s="24">
        <v>8091707180</v>
      </c>
    </row>
    <row r="192" spans="1:21" ht="18.75" customHeight="1">
      <c r="A192" s="127"/>
      <c r="B192" s="92" t="s">
        <v>2576</v>
      </c>
      <c r="C192" s="24" t="s">
        <v>2351</v>
      </c>
      <c r="D192" s="24" t="s">
        <v>2563</v>
      </c>
      <c r="E192" s="24" t="s">
        <v>263</v>
      </c>
      <c r="F192" s="24" t="s">
        <v>19</v>
      </c>
      <c r="G192" s="24" t="s">
        <v>72</v>
      </c>
      <c r="H192" s="86" t="s">
        <v>67</v>
      </c>
      <c r="I192" s="24"/>
      <c r="J192" s="24"/>
      <c r="K192" s="24"/>
      <c r="L192" s="14">
        <v>51</v>
      </c>
      <c r="M192" s="14" t="s">
        <v>76</v>
      </c>
      <c r="N192" s="73"/>
      <c r="O192" s="14" t="s">
        <v>76</v>
      </c>
      <c r="P192" s="73"/>
      <c r="Q192" s="14" t="s">
        <v>76</v>
      </c>
      <c r="R192" s="24"/>
      <c r="S192" s="54" t="s">
        <v>3560</v>
      </c>
      <c r="T192" s="24" t="s">
        <v>2577</v>
      </c>
      <c r="U192" s="24">
        <v>9015001971</v>
      </c>
    </row>
    <row r="193" spans="1:21" ht="18.75" customHeight="1">
      <c r="A193" s="127"/>
      <c r="B193" s="92" t="s">
        <v>2578</v>
      </c>
      <c r="C193" s="24" t="s">
        <v>2579</v>
      </c>
      <c r="D193" s="24" t="s">
        <v>2564</v>
      </c>
      <c r="E193" s="24" t="s">
        <v>263</v>
      </c>
      <c r="F193" s="24" t="s">
        <v>19</v>
      </c>
      <c r="G193" s="24" t="s">
        <v>72</v>
      </c>
      <c r="H193" s="86" t="s">
        <v>66</v>
      </c>
      <c r="I193" s="24"/>
      <c r="J193" s="24"/>
      <c r="K193" s="24"/>
      <c r="L193" s="14">
        <v>56</v>
      </c>
      <c r="M193" s="14" t="s">
        <v>76</v>
      </c>
      <c r="N193" s="73"/>
      <c r="O193" s="14" t="s">
        <v>76</v>
      </c>
      <c r="P193" s="73"/>
      <c r="Q193" s="14" t="s">
        <v>76</v>
      </c>
      <c r="R193" s="24"/>
      <c r="S193" s="54" t="s">
        <v>3561</v>
      </c>
      <c r="T193" s="24" t="s">
        <v>2580</v>
      </c>
      <c r="U193" s="24">
        <v>7018195306</v>
      </c>
    </row>
    <row r="194" spans="1:21" ht="18.75" customHeight="1">
      <c r="A194" s="127"/>
      <c r="B194" s="92" t="s">
        <v>2581</v>
      </c>
      <c r="C194" s="24" t="s">
        <v>2582</v>
      </c>
      <c r="D194" s="24" t="s">
        <v>2565</v>
      </c>
      <c r="E194" s="24" t="s">
        <v>263</v>
      </c>
      <c r="F194" s="24" t="s">
        <v>32</v>
      </c>
      <c r="G194" s="24" t="s">
        <v>72</v>
      </c>
      <c r="H194" s="86" t="s">
        <v>67</v>
      </c>
      <c r="I194" s="24"/>
      <c r="J194" s="24"/>
      <c r="K194" s="24"/>
      <c r="L194" s="14">
        <v>62</v>
      </c>
      <c r="M194" s="14" t="s">
        <v>76</v>
      </c>
      <c r="N194" s="73"/>
      <c r="O194" s="14" t="s">
        <v>76</v>
      </c>
      <c r="P194" s="73"/>
      <c r="Q194" s="14" t="s">
        <v>76</v>
      </c>
      <c r="R194" s="24"/>
      <c r="S194" s="54" t="s">
        <v>3562</v>
      </c>
      <c r="T194" s="24" t="s">
        <v>2583</v>
      </c>
      <c r="U194" s="24">
        <v>8894690872</v>
      </c>
    </row>
    <row r="195" spans="1:21" ht="18.75" customHeight="1">
      <c r="A195" s="127"/>
      <c r="B195" s="92" t="s">
        <v>2584</v>
      </c>
      <c r="C195" s="24" t="s">
        <v>1552</v>
      </c>
      <c r="D195" s="24" t="s">
        <v>2566</v>
      </c>
      <c r="E195" s="24" t="s">
        <v>263</v>
      </c>
      <c r="F195" s="24" t="s">
        <v>19</v>
      </c>
      <c r="G195" s="24" t="s">
        <v>72</v>
      </c>
      <c r="H195" s="86" t="s">
        <v>66</v>
      </c>
      <c r="I195" s="24"/>
      <c r="J195" s="24"/>
      <c r="K195" s="24"/>
      <c r="L195" s="14">
        <v>64</v>
      </c>
      <c r="M195" s="14" t="s">
        <v>76</v>
      </c>
      <c r="N195" s="73"/>
      <c r="O195" s="14" t="s">
        <v>76</v>
      </c>
      <c r="P195" s="73"/>
      <c r="Q195" s="14" t="s">
        <v>76</v>
      </c>
      <c r="R195" s="24"/>
      <c r="S195" s="54" t="s">
        <v>3563</v>
      </c>
      <c r="T195" s="24" t="s">
        <v>2585</v>
      </c>
      <c r="U195" s="24">
        <v>7807521051</v>
      </c>
    </row>
    <row r="196" spans="1:21" ht="18.75" customHeight="1">
      <c r="A196" s="127"/>
      <c r="B196" s="92" t="s">
        <v>2586</v>
      </c>
      <c r="C196" s="24" t="s">
        <v>2587</v>
      </c>
      <c r="D196" s="24" t="s">
        <v>2567</v>
      </c>
      <c r="E196" s="24" t="s">
        <v>263</v>
      </c>
      <c r="F196" s="24" t="s">
        <v>37</v>
      </c>
      <c r="G196" s="24" t="s">
        <v>72</v>
      </c>
      <c r="H196" s="86" t="s">
        <v>66</v>
      </c>
      <c r="I196" s="24"/>
      <c r="J196" s="24"/>
      <c r="K196" s="24"/>
      <c r="L196" s="14">
        <v>66</v>
      </c>
      <c r="M196" s="14" t="s">
        <v>76</v>
      </c>
      <c r="N196" s="73"/>
      <c r="O196" s="14" t="s">
        <v>76</v>
      </c>
      <c r="P196" s="73"/>
      <c r="Q196" s="14" t="s">
        <v>76</v>
      </c>
      <c r="R196" s="24"/>
      <c r="S196" s="54" t="s">
        <v>3564</v>
      </c>
      <c r="T196" s="24" t="s">
        <v>2588</v>
      </c>
      <c r="U196" s="24">
        <v>8887854589</v>
      </c>
    </row>
    <row r="197" spans="1:21" ht="18.75" customHeight="1">
      <c r="A197" s="127"/>
      <c r="B197" s="92" t="s">
        <v>2589</v>
      </c>
      <c r="C197" s="24" t="s">
        <v>2590</v>
      </c>
      <c r="D197" s="24" t="s">
        <v>2568</v>
      </c>
      <c r="E197" s="24" t="s">
        <v>263</v>
      </c>
      <c r="F197" s="24" t="s">
        <v>19</v>
      </c>
      <c r="G197" s="24" t="s">
        <v>72</v>
      </c>
      <c r="H197" s="86" t="s">
        <v>66</v>
      </c>
      <c r="I197" s="24"/>
      <c r="J197" s="24"/>
      <c r="K197" s="24"/>
      <c r="L197" s="14">
        <v>53.7</v>
      </c>
      <c r="M197" s="14" t="s">
        <v>76</v>
      </c>
      <c r="N197" s="73"/>
      <c r="O197" s="14" t="s">
        <v>76</v>
      </c>
      <c r="P197" s="73"/>
      <c r="Q197" s="14" t="s">
        <v>76</v>
      </c>
      <c r="R197" s="24"/>
      <c r="S197" s="54" t="s">
        <v>3565</v>
      </c>
      <c r="T197" s="24" t="s">
        <v>2591</v>
      </c>
      <c r="U197" s="24">
        <v>9816539019</v>
      </c>
    </row>
    <row r="198" spans="1:21" s="110" customFormat="1" ht="18.75" customHeight="1">
      <c r="A198" s="127"/>
      <c r="B198" s="117" t="s">
        <v>2592</v>
      </c>
      <c r="C198" s="104" t="s">
        <v>2593</v>
      </c>
      <c r="D198" s="104" t="s">
        <v>2569</v>
      </c>
      <c r="E198" s="104" t="s">
        <v>206</v>
      </c>
      <c r="F198" s="104" t="s">
        <v>18</v>
      </c>
      <c r="G198" s="104" t="s">
        <v>72</v>
      </c>
      <c r="H198" s="86" t="s">
        <v>66</v>
      </c>
      <c r="I198" s="104"/>
      <c r="J198" s="104"/>
      <c r="K198" s="104"/>
      <c r="L198" s="107">
        <v>70</v>
      </c>
      <c r="M198" s="107" t="s">
        <v>76</v>
      </c>
      <c r="N198" s="15"/>
      <c r="O198" s="107" t="s">
        <v>76</v>
      </c>
      <c r="P198" s="15"/>
      <c r="Q198" s="107" t="s">
        <v>76</v>
      </c>
      <c r="R198" s="104"/>
      <c r="S198" s="114" t="s">
        <v>3566</v>
      </c>
      <c r="T198" s="104" t="s">
        <v>2594</v>
      </c>
      <c r="U198" s="104">
        <v>9518464805</v>
      </c>
    </row>
    <row r="199" spans="1:21" ht="18.75" customHeight="1">
      <c r="A199" s="127"/>
      <c r="B199" s="92" t="s">
        <v>2595</v>
      </c>
      <c r="C199" s="24" t="s">
        <v>2596</v>
      </c>
      <c r="D199" s="24" t="s">
        <v>2570</v>
      </c>
      <c r="E199" s="24" t="s">
        <v>263</v>
      </c>
      <c r="F199" s="24" t="s">
        <v>19</v>
      </c>
      <c r="G199" s="24" t="s">
        <v>72</v>
      </c>
      <c r="H199" s="86" t="s">
        <v>66</v>
      </c>
      <c r="I199" s="24"/>
      <c r="J199" s="24"/>
      <c r="K199" s="24"/>
      <c r="L199" s="14">
        <v>64</v>
      </c>
      <c r="M199" s="14" t="s">
        <v>76</v>
      </c>
      <c r="N199" s="73"/>
      <c r="O199" s="14" t="s">
        <v>76</v>
      </c>
      <c r="P199" s="73"/>
      <c r="Q199" s="14" t="s">
        <v>76</v>
      </c>
      <c r="R199" s="24"/>
      <c r="S199" s="54" t="s">
        <v>3567</v>
      </c>
      <c r="T199" s="24" t="s">
        <v>2597</v>
      </c>
      <c r="U199" s="24">
        <v>9882772927</v>
      </c>
    </row>
    <row r="200" spans="1:21" ht="18.75" customHeight="1">
      <c r="A200" s="127"/>
      <c r="B200" s="92" t="s">
        <v>2599</v>
      </c>
      <c r="C200" s="24" t="s">
        <v>1907</v>
      </c>
      <c r="D200" s="24" t="s">
        <v>2598</v>
      </c>
      <c r="E200" s="24" t="s">
        <v>263</v>
      </c>
      <c r="F200" s="24" t="s">
        <v>19</v>
      </c>
      <c r="G200" s="24" t="s">
        <v>74</v>
      </c>
      <c r="H200" s="86" t="s">
        <v>66</v>
      </c>
      <c r="I200" s="24"/>
      <c r="J200" s="24"/>
      <c r="K200" s="24"/>
      <c r="L200" s="14">
        <v>60</v>
      </c>
      <c r="M200" s="14" t="s">
        <v>76</v>
      </c>
      <c r="N200" s="73"/>
      <c r="O200" s="14" t="s">
        <v>76</v>
      </c>
      <c r="P200" s="73"/>
      <c r="Q200" s="14" t="s">
        <v>76</v>
      </c>
      <c r="R200" s="24"/>
      <c r="S200" s="54" t="s">
        <v>3568</v>
      </c>
      <c r="T200" s="24" t="s">
        <v>2600</v>
      </c>
      <c r="U200" s="24">
        <v>8219805276</v>
      </c>
    </row>
    <row r="201" spans="1:21" ht="18.75" customHeight="1">
      <c r="A201" s="127"/>
      <c r="B201" s="92" t="s">
        <v>3570</v>
      </c>
      <c r="C201" s="24" t="s">
        <v>101</v>
      </c>
      <c r="D201" s="24" t="s">
        <v>3571</v>
      </c>
      <c r="E201" s="24" t="s">
        <v>263</v>
      </c>
      <c r="F201" s="24" t="s">
        <v>19</v>
      </c>
      <c r="G201" s="24" t="s">
        <v>72</v>
      </c>
      <c r="H201" s="86" t="s">
        <v>66</v>
      </c>
      <c r="I201" s="24"/>
      <c r="J201" s="24"/>
      <c r="K201" s="24"/>
      <c r="L201" s="14">
        <v>65</v>
      </c>
      <c r="M201" s="14" t="s">
        <v>76</v>
      </c>
      <c r="N201" s="73"/>
      <c r="O201" s="14" t="s">
        <v>76</v>
      </c>
      <c r="P201" s="73"/>
      <c r="Q201" s="14" t="s">
        <v>76</v>
      </c>
      <c r="R201" s="24"/>
      <c r="S201" s="64" t="s">
        <v>3569</v>
      </c>
      <c r="T201" s="24" t="s">
        <v>3572</v>
      </c>
      <c r="U201" s="24">
        <v>6230211551</v>
      </c>
    </row>
    <row r="202" spans="1:21" ht="18.75" customHeight="1">
      <c r="A202" s="127" t="s">
        <v>3573</v>
      </c>
      <c r="B202" s="92" t="s">
        <v>3077</v>
      </c>
      <c r="C202" s="24" t="s">
        <v>3078</v>
      </c>
      <c r="D202" s="24" t="s">
        <v>3079</v>
      </c>
      <c r="E202" s="24" t="s">
        <v>206</v>
      </c>
      <c r="F202" s="24" t="s">
        <v>31</v>
      </c>
      <c r="G202" s="24" t="s">
        <v>72</v>
      </c>
      <c r="H202" s="86" t="s">
        <v>60</v>
      </c>
      <c r="I202" s="24"/>
      <c r="J202" s="24"/>
      <c r="K202" s="24"/>
      <c r="L202" s="14">
        <v>75</v>
      </c>
      <c r="M202" s="14" t="s">
        <v>76</v>
      </c>
      <c r="N202" s="73"/>
      <c r="O202" s="14" t="s">
        <v>76</v>
      </c>
      <c r="P202" s="73"/>
      <c r="Q202" s="14" t="s">
        <v>76</v>
      </c>
      <c r="R202" s="24"/>
      <c r="S202" s="63" t="s">
        <v>3959</v>
      </c>
      <c r="T202" s="24" t="s">
        <v>3080</v>
      </c>
      <c r="U202" s="24">
        <v>9988885520</v>
      </c>
    </row>
    <row r="203" spans="1:21" ht="18.75" customHeight="1">
      <c r="A203" s="127"/>
      <c r="B203" s="92" t="s">
        <v>1649</v>
      </c>
      <c r="C203" s="24" t="s">
        <v>146</v>
      </c>
      <c r="D203" s="24" t="s">
        <v>3574</v>
      </c>
      <c r="E203" s="24" t="s">
        <v>206</v>
      </c>
      <c r="F203" s="24" t="s">
        <v>19</v>
      </c>
      <c r="G203" s="24" t="s">
        <v>72</v>
      </c>
      <c r="H203" s="86" t="s">
        <v>60</v>
      </c>
      <c r="I203" s="24"/>
      <c r="J203" s="24"/>
      <c r="K203" s="24"/>
      <c r="L203" s="14">
        <v>74</v>
      </c>
      <c r="M203" s="14" t="s">
        <v>76</v>
      </c>
      <c r="N203" s="73"/>
      <c r="O203" s="14" t="s">
        <v>76</v>
      </c>
      <c r="P203" s="73"/>
      <c r="Q203" s="14" t="s">
        <v>76</v>
      </c>
      <c r="R203" s="24"/>
      <c r="S203" s="63" t="s">
        <v>3960</v>
      </c>
      <c r="T203" s="24" t="s">
        <v>3958</v>
      </c>
      <c r="U203" s="24">
        <v>7876789773</v>
      </c>
    </row>
    <row r="204" spans="1:21" ht="18.75" customHeight="1">
      <c r="A204" s="127"/>
      <c r="B204" s="92" t="s">
        <v>3081</v>
      </c>
      <c r="C204" s="24" t="s">
        <v>3082</v>
      </c>
      <c r="D204" s="24" t="s">
        <v>3085</v>
      </c>
      <c r="E204" s="24" t="s">
        <v>206</v>
      </c>
      <c r="F204" s="24" t="s">
        <v>19</v>
      </c>
      <c r="G204" s="24" t="s">
        <v>72</v>
      </c>
      <c r="H204" s="24" t="s">
        <v>3083</v>
      </c>
      <c r="I204" s="24"/>
      <c r="J204" s="24"/>
      <c r="K204" s="24"/>
      <c r="L204" s="14">
        <v>62</v>
      </c>
      <c r="M204" s="14" t="s">
        <v>76</v>
      </c>
      <c r="N204" s="73"/>
      <c r="O204" s="14" t="s">
        <v>76</v>
      </c>
      <c r="P204" s="73"/>
      <c r="Q204" s="14" t="s">
        <v>76</v>
      </c>
      <c r="R204" s="24"/>
      <c r="S204" s="63" t="s">
        <v>3961</v>
      </c>
      <c r="T204" s="24" t="s">
        <v>3084</v>
      </c>
      <c r="U204" s="24">
        <v>9882706038</v>
      </c>
    </row>
    <row r="205" spans="1:21" ht="18.75" customHeight="1">
      <c r="A205" s="127"/>
      <c r="B205" s="92" t="s">
        <v>3086</v>
      </c>
      <c r="C205" s="24" t="s">
        <v>108</v>
      </c>
      <c r="D205" s="24" t="s">
        <v>3087</v>
      </c>
      <c r="E205" s="24" t="s">
        <v>206</v>
      </c>
      <c r="F205" s="24" t="s">
        <v>19</v>
      </c>
      <c r="G205" s="24" t="s">
        <v>72</v>
      </c>
      <c r="H205" s="86" t="s">
        <v>60</v>
      </c>
      <c r="I205" s="24"/>
      <c r="J205" s="24"/>
      <c r="K205" s="24"/>
      <c r="L205" s="14">
        <v>91.6</v>
      </c>
      <c r="M205" s="14" t="s">
        <v>76</v>
      </c>
      <c r="N205" s="73"/>
      <c r="O205" s="14" t="s">
        <v>76</v>
      </c>
      <c r="P205" s="73"/>
      <c r="Q205" s="14" t="s">
        <v>76</v>
      </c>
      <c r="R205" s="24"/>
      <c r="S205" s="63" t="s">
        <v>3962</v>
      </c>
      <c r="T205" s="24" t="s">
        <v>3090</v>
      </c>
      <c r="U205" s="24">
        <v>7018535331</v>
      </c>
    </row>
    <row r="206" spans="1:21" ht="18.75" customHeight="1">
      <c r="A206" s="127"/>
      <c r="B206" s="92" t="s">
        <v>3091</v>
      </c>
      <c r="C206" s="24" t="s">
        <v>3092</v>
      </c>
      <c r="D206" s="24" t="s">
        <v>3088</v>
      </c>
      <c r="E206" s="24" t="s">
        <v>206</v>
      </c>
      <c r="F206" s="24" t="s">
        <v>31</v>
      </c>
      <c r="G206" s="24"/>
      <c r="H206" s="86" t="s">
        <v>60</v>
      </c>
      <c r="I206" s="24"/>
      <c r="J206" s="24"/>
      <c r="K206" s="24"/>
      <c r="L206" s="14">
        <v>85</v>
      </c>
      <c r="M206" s="14" t="s">
        <v>76</v>
      </c>
      <c r="N206" s="73"/>
      <c r="O206" s="14" t="s">
        <v>76</v>
      </c>
      <c r="P206" s="73"/>
      <c r="Q206" s="14" t="s">
        <v>76</v>
      </c>
      <c r="R206" s="24"/>
      <c r="S206" s="24" t="s">
        <v>3963</v>
      </c>
      <c r="T206" s="24" t="s">
        <v>3093</v>
      </c>
      <c r="U206" s="24">
        <v>9736217009</v>
      </c>
    </row>
    <row r="207" spans="1:21" ht="18.75" customHeight="1">
      <c r="A207" s="127"/>
      <c r="B207" s="92" t="s">
        <v>2308</v>
      </c>
      <c r="C207" s="24" t="s">
        <v>3094</v>
      </c>
      <c r="D207" s="24" t="s">
        <v>3089</v>
      </c>
      <c r="E207" s="24" t="s">
        <v>206</v>
      </c>
      <c r="F207" s="24" t="s">
        <v>19</v>
      </c>
      <c r="G207" s="24" t="s">
        <v>72</v>
      </c>
      <c r="H207" s="86" t="s">
        <v>60</v>
      </c>
      <c r="I207" s="24"/>
      <c r="J207" s="24"/>
      <c r="K207" s="24"/>
      <c r="L207" s="14">
        <v>76</v>
      </c>
      <c r="M207" s="14" t="s">
        <v>76</v>
      </c>
      <c r="N207" s="73"/>
      <c r="O207" s="14" t="s">
        <v>76</v>
      </c>
      <c r="P207" s="73"/>
      <c r="Q207" s="14" t="s">
        <v>76</v>
      </c>
      <c r="R207" s="24"/>
      <c r="S207" s="24" t="s">
        <v>3964</v>
      </c>
      <c r="T207" s="24" t="s">
        <v>4044</v>
      </c>
      <c r="U207" s="24">
        <v>9857000098</v>
      </c>
    </row>
    <row r="208" spans="1:21" ht="18.75" customHeight="1">
      <c r="A208" s="127"/>
      <c r="B208" s="92" t="s">
        <v>3095</v>
      </c>
      <c r="C208" s="24" t="s">
        <v>3096</v>
      </c>
      <c r="D208" s="24" t="s">
        <v>3097</v>
      </c>
      <c r="E208" s="24" t="s">
        <v>263</v>
      </c>
      <c r="F208" s="24" t="s">
        <v>19</v>
      </c>
      <c r="G208" s="24" t="s">
        <v>72</v>
      </c>
      <c r="H208" s="86" t="s">
        <v>60</v>
      </c>
      <c r="I208" s="24"/>
      <c r="J208" s="24"/>
      <c r="K208" s="24"/>
      <c r="L208" s="14">
        <v>82</v>
      </c>
      <c r="M208" s="14" t="s">
        <v>76</v>
      </c>
      <c r="N208" s="73"/>
      <c r="O208" s="14" t="s">
        <v>76</v>
      </c>
      <c r="P208" s="73"/>
      <c r="Q208" s="14" t="s">
        <v>76</v>
      </c>
      <c r="R208" s="24"/>
      <c r="S208" s="24" t="s">
        <v>3965</v>
      </c>
      <c r="T208" s="24" t="s">
        <v>3098</v>
      </c>
      <c r="U208" s="24">
        <v>9459225963</v>
      </c>
    </row>
    <row r="209" spans="1:21" ht="18.75" customHeight="1">
      <c r="A209" s="127"/>
      <c r="B209" s="24" t="s">
        <v>3226</v>
      </c>
      <c r="C209" s="24" t="s">
        <v>635</v>
      </c>
      <c r="D209" s="24" t="s">
        <v>3225</v>
      </c>
      <c r="E209" s="24" t="s">
        <v>206</v>
      </c>
      <c r="F209" s="24" t="s">
        <v>18</v>
      </c>
      <c r="G209" s="24" t="s">
        <v>72</v>
      </c>
      <c r="H209" s="86" t="s">
        <v>60</v>
      </c>
      <c r="I209" s="24"/>
      <c r="J209" s="24"/>
      <c r="K209" s="24"/>
      <c r="L209" s="14">
        <v>87</v>
      </c>
      <c r="M209" s="73" t="s">
        <v>76</v>
      </c>
      <c r="N209" s="73"/>
      <c r="O209" s="73" t="s">
        <v>76</v>
      </c>
      <c r="P209" s="73"/>
      <c r="Q209" s="73" t="s">
        <v>76</v>
      </c>
      <c r="R209" s="24"/>
      <c r="S209" s="24" t="s">
        <v>3966</v>
      </c>
      <c r="T209" s="24" t="s">
        <v>3967</v>
      </c>
      <c r="U209" s="24">
        <v>8894223837</v>
      </c>
    </row>
  </sheetData>
  <mergeCells count="15">
    <mergeCell ref="A103:A110"/>
    <mergeCell ref="A111:A113"/>
    <mergeCell ref="A7:A10"/>
    <mergeCell ref="A1:U1"/>
    <mergeCell ref="A2:U2"/>
    <mergeCell ref="A72:A88"/>
    <mergeCell ref="A89:A102"/>
    <mergeCell ref="A4:A6"/>
    <mergeCell ref="A11:A71"/>
    <mergeCell ref="A202:A209"/>
    <mergeCell ref="A190:A201"/>
    <mergeCell ref="A114:A115"/>
    <mergeCell ref="A116:A168"/>
    <mergeCell ref="A182:A189"/>
    <mergeCell ref="A169:A181"/>
  </mergeCells>
  <conditionalFormatting sqref="B20:C20">
    <cfRule type="expression" dxfId="163" priority="200">
      <formula>(#REF!="Y")</formula>
    </cfRule>
  </conditionalFormatting>
  <conditionalFormatting sqref="S190:S201 S111:S112 S116:S170 C72 S11:S14 S17 S4">
    <cfRule type="containsText" dxfId="162" priority="197" operator="containsText" text="APPROVED ">
      <formula>NOT(ISERROR(SEARCH("APPROVED ",C4)))</formula>
    </cfRule>
    <cfRule type="containsText" dxfId="161" priority="198" operator="containsText" text="APPROVAL PENDING">
      <formula>NOT(ISERROR(SEARCH("APPROVAL PENDING",C4)))</formula>
    </cfRule>
  </conditionalFormatting>
  <conditionalFormatting sqref="B27:C28 B22:C25 B19:C20">
    <cfRule type="expression" dxfId="160" priority="192">
      <formula>SEARCH("REFUND", $Z1048498)&gt;0</formula>
    </cfRule>
  </conditionalFormatting>
  <conditionalFormatting sqref="B39:C41">
    <cfRule type="expression" dxfId="159" priority="191">
      <formula>SEARCH("REFUND", $Z1048520)&gt;0</formula>
    </cfRule>
  </conditionalFormatting>
  <conditionalFormatting sqref="B23:C25 B27:C29">
    <cfRule type="expression" dxfId="158" priority="177">
      <formula>SEARCH("REFUND", $Z1048515)&gt;0</formula>
    </cfRule>
  </conditionalFormatting>
  <conditionalFormatting sqref="B39:C40 B53:C54">
    <cfRule type="expression" dxfId="157" priority="202">
      <formula>SEARCH("REFUND", $Z1048507)&gt;0</formula>
    </cfRule>
  </conditionalFormatting>
  <conditionalFormatting sqref="C72">
    <cfRule type="expression" dxfId="156" priority="157">
      <formula>SEARCH("REFUND", $Z1048480)&gt;0</formula>
    </cfRule>
  </conditionalFormatting>
  <conditionalFormatting sqref="B139:C139">
    <cfRule type="expression" dxfId="155" priority="233">
      <formula xml:space="preserve"> SEARCH("REFUND",#REF!)&gt;0</formula>
    </cfRule>
  </conditionalFormatting>
  <conditionalFormatting sqref="B139:C139">
    <cfRule type="expression" dxfId="154" priority="239">
      <formula xml:space="preserve"> SEARCH("REFUND",#REF!)&gt;0</formula>
    </cfRule>
  </conditionalFormatting>
  <conditionalFormatting sqref="S111:S112">
    <cfRule type="expression" dxfId="153" priority="127">
      <formula>SEARCH("REFUND", $AC1048537)&gt;0</formula>
    </cfRule>
  </conditionalFormatting>
  <conditionalFormatting sqref="S111:S112">
    <cfRule type="expression" dxfId="152" priority="126">
      <formula>SEARCH("REFUND",$D111)&gt;0</formula>
    </cfRule>
  </conditionalFormatting>
  <conditionalFormatting sqref="S8:S9">
    <cfRule type="expression" dxfId="151" priority="125">
      <formula>SEARCH("REFUND", $AA1048532)&gt;0</formula>
    </cfRule>
  </conditionalFormatting>
  <conditionalFormatting sqref="S4">
    <cfRule type="expression" dxfId="150" priority="122">
      <formula>SEARCH("REFUND", $AA1048468)&gt;0</formula>
    </cfRule>
  </conditionalFormatting>
  <conditionalFormatting sqref="S4">
    <cfRule type="expression" dxfId="149" priority="121">
      <formula>SEARCH("REFUND", $AA1048529)&gt;0</formula>
    </cfRule>
  </conditionalFormatting>
  <conditionalFormatting sqref="S4">
    <cfRule type="expression" dxfId="148" priority="120">
      <formula>SEARCH("REFUND", $AA1048463)&gt;0</formula>
    </cfRule>
  </conditionalFormatting>
  <conditionalFormatting sqref="S4">
    <cfRule type="expression" dxfId="147" priority="119">
      <formula>SEARCH("REFUND", $AA1048448)&gt;0</formula>
    </cfRule>
  </conditionalFormatting>
  <conditionalFormatting sqref="S120:S121">
    <cfRule type="expression" dxfId="146" priority="117">
      <formula>SEARCH("REFUND", $AB1)&gt;0</formula>
    </cfRule>
  </conditionalFormatting>
  <conditionalFormatting sqref="S119">
    <cfRule type="expression" dxfId="145" priority="113">
      <formula xml:space="preserve"> SEARCH("REFUND",#REF!)&gt;0</formula>
    </cfRule>
  </conditionalFormatting>
  <conditionalFormatting sqref="S116">
    <cfRule type="expression" dxfId="144" priority="112">
      <formula>SEARCH("REFUND", $AB1048537)&gt;0</formula>
    </cfRule>
  </conditionalFormatting>
  <conditionalFormatting sqref="S117:S118">
    <cfRule type="expression" dxfId="143" priority="109">
      <formula>SEARCH("REFUND", $AB1048535)&gt;0</formula>
    </cfRule>
  </conditionalFormatting>
  <conditionalFormatting sqref="S125:S126">
    <cfRule type="expression" dxfId="142" priority="107">
      <formula>SEARCH("REFUND", $AB4)&gt;0</formula>
    </cfRule>
  </conditionalFormatting>
  <conditionalFormatting sqref="S141 S116:S117 S120 S123 S126 S129 S132 S135">
    <cfRule type="expression" dxfId="141" priority="89">
      <formula>SEARCH("REFUND", $AB1048521)&gt;0</formula>
    </cfRule>
  </conditionalFormatting>
  <conditionalFormatting sqref="S120 S123 S126 S129 S132 S135 S138 S141">
    <cfRule type="expression" dxfId="140" priority="88">
      <formula>SEARCH("REFUND", $AB1048527)&gt;0</formula>
    </cfRule>
  </conditionalFormatting>
  <conditionalFormatting sqref="S133:S134 S136:S137 S139:S140 S118:S119 S121:S122 S124:S125 S127:S128">
    <cfRule type="expression" dxfId="139" priority="81">
      <formula>SEARCH("REFUND", $AB1048522)&gt;0</formula>
    </cfRule>
  </conditionalFormatting>
  <conditionalFormatting sqref="S130:S131 S133:S134 S136:S137 S139:S140 S118:S119 S121:S122 S124:S125">
    <cfRule type="expression" dxfId="138" priority="78">
      <formula>SEARCH("REFUND", $AB1048524)&gt;0</formula>
    </cfRule>
  </conditionalFormatting>
  <conditionalFormatting sqref="S116:S117 S142:S147">
    <cfRule type="expression" dxfId="137" priority="72">
      <formula>SEARCH("REFUND", $AB1048519)&gt;0</formula>
    </cfRule>
  </conditionalFormatting>
  <conditionalFormatting sqref="S169">
    <cfRule type="expression" dxfId="136" priority="61">
      <formula xml:space="preserve"> SEARCH("REFUND",#REF!)&gt;0</formula>
    </cfRule>
  </conditionalFormatting>
  <conditionalFormatting sqref="S169">
    <cfRule type="expression" dxfId="135" priority="58">
      <formula xml:space="preserve"> SEARCH("REFUND",#REF!)&gt;0</formula>
    </cfRule>
  </conditionalFormatting>
  <conditionalFormatting sqref="S180:S181">
    <cfRule type="expression" dxfId="134" priority="54">
      <formula>SEARCH("REFUND", $AB1)&gt;0</formula>
    </cfRule>
  </conditionalFormatting>
  <conditionalFormatting sqref="S138">
    <cfRule type="expression" dxfId="133" priority="44">
      <formula>SEARCH("REFUND", $AB1048543)&gt;0</formula>
    </cfRule>
  </conditionalFormatting>
  <conditionalFormatting sqref="S198">
    <cfRule type="expression" dxfId="132" priority="38">
      <formula>SEARCH("REFUND", $AB1048545)&gt;0</formula>
    </cfRule>
  </conditionalFormatting>
  <conditionalFormatting sqref="S11">
    <cfRule type="expression" dxfId="131" priority="31">
      <formula>SEARCH("REFUND", $AB1048437)&gt;0</formula>
    </cfRule>
  </conditionalFormatting>
  <conditionalFormatting sqref="S12">
    <cfRule type="expression" dxfId="130" priority="30">
      <formula>SEARCH("REFUND", $AB1048441)&gt;0</formula>
    </cfRule>
  </conditionalFormatting>
  <conditionalFormatting sqref="S13:S14">
    <cfRule type="expression" dxfId="129" priority="29">
      <formula>SEARCH("REFUND", $AB1048449)&gt;0</formula>
    </cfRule>
  </conditionalFormatting>
  <conditionalFormatting sqref="S15">
    <cfRule type="expression" dxfId="128" priority="28">
      <formula>SEARCH("REFUND", $AB1048518)&gt;0</formula>
    </cfRule>
  </conditionalFormatting>
  <conditionalFormatting sqref="S16:S18">
    <cfRule type="expression" dxfId="127" priority="27">
      <formula>SEARCH("REFUND", $AB1048493)&gt;0</formula>
    </cfRule>
  </conditionalFormatting>
  <conditionalFormatting sqref="S19">
    <cfRule type="expression" dxfId="126" priority="26">
      <formula>SEARCH("REFUND", $AB1048522)&gt;0</formula>
    </cfRule>
  </conditionalFormatting>
  <conditionalFormatting sqref="S21">
    <cfRule type="expression" dxfId="125" priority="25">
      <formula>SEARCH("REFUND", $AB1048524)&gt;0</formula>
    </cfRule>
  </conditionalFormatting>
  <conditionalFormatting sqref="S19:S21">
    <cfRule type="expression" dxfId="124" priority="24">
      <formula>SEARCH("REFUND", $AB1048498)&gt;0</formula>
    </cfRule>
  </conditionalFormatting>
  <conditionalFormatting sqref="S11:S23">
    <cfRule type="expression" dxfId="123" priority="23">
      <formula>SEARCH("REFUND",$D11)&gt;0</formula>
    </cfRule>
  </conditionalFormatting>
  <conditionalFormatting sqref="S17">
    <cfRule type="expression" dxfId="122" priority="20">
      <formula>SEARCH("REFUND", $AB1048443)&gt;0</formula>
    </cfRule>
  </conditionalFormatting>
  <conditionalFormatting sqref="S22">
    <cfRule type="expression" dxfId="121" priority="19">
      <formula>(#REF!="Y")</formula>
    </cfRule>
  </conditionalFormatting>
  <conditionalFormatting sqref="S22">
    <cfRule type="expression" dxfId="120" priority="18">
      <formula>SEARCH("REFUND", $AB1048502)&gt;0</formula>
    </cfRule>
  </conditionalFormatting>
  <conditionalFormatting sqref="S25">
    <cfRule type="expression" dxfId="119" priority="15">
      <formula>SEARCH("REFUND",$D25)&gt;0</formula>
    </cfRule>
  </conditionalFormatting>
  <conditionalFormatting sqref="S26">
    <cfRule type="expression" dxfId="118" priority="14">
      <formula>SEARCH("REFUND",$D26)&gt;0</formula>
    </cfRule>
  </conditionalFormatting>
  <conditionalFormatting sqref="S149:S151">
    <cfRule type="expression" dxfId="117" priority="559">
      <formula>SEARCH("REFUND", $AB1)&gt;0</formula>
    </cfRule>
  </conditionalFormatting>
  <conditionalFormatting sqref="S170">
    <cfRule type="expression" dxfId="116" priority="8">
      <formula>SEARCH("REFUND", $AB7)&gt;0</formula>
    </cfRule>
  </conditionalFormatting>
  <conditionalFormatting sqref="S197 S199:S201">
    <cfRule type="expression" dxfId="115" priority="705">
      <formula>SEARCH("REFUND", $AB1048545)&gt;0</formula>
    </cfRule>
  </conditionalFormatting>
  <conditionalFormatting sqref="S199">
    <cfRule type="expression" dxfId="114" priority="707">
      <formula>SEARCH("REFUND", $AB1048545)&gt;0</formula>
    </cfRule>
  </conditionalFormatting>
  <conditionalFormatting sqref="S198 S196">
    <cfRule type="expression" dxfId="113" priority="763">
      <formula>SEARCH("REFUND", $AB1048545)&gt;0</formula>
    </cfRule>
  </conditionalFormatting>
  <conditionalFormatting sqref="S197 S195">
    <cfRule type="expression" dxfId="112" priority="821">
      <formula>SEARCH("REFUND", $AB1048545)&gt;0</formula>
    </cfRule>
  </conditionalFormatting>
  <conditionalFormatting sqref="S196 S194">
    <cfRule type="expression" dxfId="111" priority="879">
      <formula>SEARCH("REFUND", $AB1048545)&gt;0</formula>
    </cfRule>
  </conditionalFormatting>
  <conditionalFormatting sqref="S195 S193">
    <cfRule type="expression" dxfId="110" priority="937">
      <formula>SEARCH("REFUND", $AB1048545)&gt;0</formula>
    </cfRule>
  </conditionalFormatting>
  <conditionalFormatting sqref="S194 S192">
    <cfRule type="expression" dxfId="109" priority="995">
      <formula>SEARCH("REFUND", $AB1048545)&gt;0</formula>
    </cfRule>
  </conditionalFormatting>
  <conditionalFormatting sqref="S193 S191">
    <cfRule type="expression" dxfId="108" priority="1053">
      <formula>SEARCH("REFUND", $AB1048545)&gt;0</formula>
    </cfRule>
  </conditionalFormatting>
  <conditionalFormatting sqref="S192 S190">
    <cfRule type="expression" dxfId="107" priority="1111">
      <formula>SEARCH("REFUND", $AB1048545)&gt;0</formula>
    </cfRule>
  </conditionalFormatting>
  <conditionalFormatting sqref="S191">
    <cfRule type="expression" dxfId="106" priority="1169">
      <formula>SEARCH("REFUND", $AB1048547)&gt;0</formula>
    </cfRule>
  </conditionalFormatting>
  <conditionalFormatting sqref="S190">
    <cfRule type="expression" dxfId="105" priority="1227">
      <formula>SEARCH("REFUND", $AB1048547)&gt;0</formula>
    </cfRule>
  </conditionalFormatting>
  <conditionalFormatting sqref="S200:S201">
    <cfRule type="expression" dxfId="104" priority="2">
      <formula>SEARCH("REFUND", $AB1048546)&gt;0</formula>
    </cfRule>
  </conditionalFormatting>
  <conditionalFormatting sqref="B57:C57">
    <cfRule type="expression" dxfId="103" priority="1233">
      <formula>SEARCH("REFUND", $Z1048508)&gt;0</formula>
    </cfRule>
  </conditionalFormatting>
  <conditionalFormatting sqref="B60:C60">
    <cfRule type="expression" dxfId="102" priority="1244">
      <formula>SEARCH("REFUND", $Z1048508)&gt;0</formula>
    </cfRule>
  </conditionalFormatting>
  <conditionalFormatting sqref="B41:C41 B53:C55">
    <cfRule type="expression" dxfId="101" priority="1254">
      <formula>SEARCH("REFUND", $Z1048508)&gt;0</formula>
    </cfRule>
  </conditionalFormatting>
  <conditionalFormatting sqref="B52:C52">
    <cfRule type="expression" dxfId="100" priority="1263">
      <formula>SEARCH("REFUND", $Z1048508)&gt;0</formula>
    </cfRule>
  </conditionalFormatting>
  <conditionalFormatting sqref="S179">
    <cfRule type="expression" dxfId="99" priority="1270">
      <formula xml:space="preserve"> SEARCH("REFUND",#REF!)&gt;0</formula>
    </cfRule>
  </conditionalFormatting>
  <conditionalFormatting sqref="S178">
    <cfRule type="expression" dxfId="98" priority="1271">
      <formula xml:space="preserve"> SEARCH("REFUND",#REF!)&gt;0</formula>
    </cfRule>
  </conditionalFormatting>
  <conditionalFormatting sqref="S177">
    <cfRule type="expression" dxfId="97" priority="1272">
      <formula xml:space="preserve"> SEARCH("REFUND",#REF!)&gt;0</formula>
    </cfRule>
  </conditionalFormatting>
  <conditionalFormatting sqref="B38:C38">
    <cfRule type="expression" dxfId="96" priority="1278">
      <formula>SEARCH("REFUND", $Z1048507)&gt;0</formula>
    </cfRule>
  </conditionalFormatting>
  <conditionalFormatting sqref="B37:C37">
    <cfRule type="expression" dxfId="95" priority="1289">
      <formula>SEARCH("REFUND", $Z1048507)&gt;0</formula>
    </cfRule>
  </conditionalFormatting>
  <conditionalFormatting sqref="B37:C38">
    <cfRule type="expression" dxfId="94" priority="1291">
      <formula>SEARCH("REFUND", $Z1048520)&gt;0</formula>
    </cfRule>
  </conditionalFormatting>
  <conditionalFormatting sqref="B36:C36">
    <cfRule type="expression" dxfId="93" priority="1300">
      <formula>SEARCH("REFUND", $Z1048507)&gt;0</formula>
    </cfRule>
  </conditionalFormatting>
  <conditionalFormatting sqref="B36:C37">
    <cfRule type="expression" dxfId="92" priority="1302">
      <formula>SEARCH("REFUND", $Z1048520)&gt;0</formula>
    </cfRule>
  </conditionalFormatting>
  <conditionalFormatting sqref="B35:C35">
    <cfRule type="expression" dxfId="91" priority="1311">
      <formula>SEARCH("REFUND", $Z1048507)&gt;0</formula>
    </cfRule>
  </conditionalFormatting>
  <conditionalFormatting sqref="B35:C36">
    <cfRule type="expression" dxfId="90" priority="1313">
      <formula>SEARCH("REFUND", $Z1048520)&gt;0</formula>
    </cfRule>
  </conditionalFormatting>
  <conditionalFormatting sqref="S173:S176">
    <cfRule type="expression" dxfId="89" priority="1317">
      <formula>SEARCH("REFUND", $AB1)&gt;0</formula>
    </cfRule>
  </conditionalFormatting>
  <conditionalFormatting sqref="S171:S172">
    <cfRule type="expression" dxfId="88" priority="1318">
      <formula xml:space="preserve"> SEARCH("REFUND",#REF!)&gt;0</formula>
    </cfRule>
  </conditionalFormatting>
  <conditionalFormatting sqref="B34:C34">
    <cfRule type="expression" dxfId="87" priority="1324">
      <formula>SEARCH("REFUND", $Z1048507)&gt;0</formula>
    </cfRule>
  </conditionalFormatting>
  <conditionalFormatting sqref="B34:C35">
    <cfRule type="expression" dxfId="86" priority="1326">
      <formula>SEARCH("REFUND", $Z1048520)&gt;0</formula>
    </cfRule>
  </conditionalFormatting>
  <conditionalFormatting sqref="B33:C33 C6:C7">
    <cfRule type="expression" dxfId="85" priority="1336">
      <formula>SEARCH("REFUND", $Z1048480)&gt;0</formula>
    </cfRule>
  </conditionalFormatting>
  <conditionalFormatting sqref="B33:C34">
    <cfRule type="expression" dxfId="84" priority="1338">
      <formula>SEARCH("REFUND", $Z1048520)&gt;0</formula>
    </cfRule>
  </conditionalFormatting>
  <conditionalFormatting sqref="B32:C32 B4:C5 B6:B7">
    <cfRule type="expression" dxfId="83" priority="1347">
      <formula>SEARCH("REFUND", $Z1048479)&gt;0</formula>
    </cfRule>
  </conditionalFormatting>
  <conditionalFormatting sqref="B32:C33">
    <cfRule type="expression" dxfId="82" priority="1349">
      <formula>SEARCH("REFUND", $Z1048520)&gt;0</formula>
    </cfRule>
  </conditionalFormatting>
  <conditionalFormatting sqref="B31:C31">
    <cfRule type="expression" dxfId="81" priority="1358">
      <formula>SEARCH("REFUND", $Z1048507)&gt;0</formula>
    </cfRule>
  </conditionalFormatting>
  <conditionalFormatting sqref="B31:C32">
    <cfRule type="expression" dxfId="80" priority="1360">
      <formula>SEARCH("REFUND", $Z1048520)&gt;0</formula>
    </cfRule>
  </conditionalFormatting>
  <conditionalFormatting sqref="B30:C31">
    <cfRule type="expression" dxfId="79" priority="1373">
      <formula>SEARCH("REFUND", $Z1048520)&gt;0</formula>
    </cfRule>
  </conditionalFormatting>
  <conditionalFormatting sqref="B29:C30">
    <cfRule type="expression" dxfId="78" priority="1384">
      <formula>SEARCH("REFUND", $Z1048520)&gt;0</formula>
    </cfRule>
  </conditionalFormatting>
  <conditionalFormatting sqref="B27:C28">
    <cfRule type="expression" dxfId="77" priority="1389">
      <formula>SEARCH("REFUND", $Z1048520)&gt;0</formula>
    </cfRule>
  </conditionalFormatting>
  <conditionalFormatting sqref="B52:C52">
    <cfRule type="expression" dxfId="76" priority="1394">
      <formula>SEARCH("REFUND", $Z1048521)&gt;0</formula>
    </cfRule>
  </conditionalFormatting>
  <conditionalFormatting sqref="B51:C51">
    <cfRule type="expression" dxfId="75" priority="1403">
      <formula>SEARCH("REFUND", $Z1048508)&gt;0</formula>
    </cfRule>
  </conditionalFormatting>
  <conditionalFormatting sqref="B51:C52">
    <cfRule type="expression" dxfId="74" priority="1410">
      <formula>SEARCH("REFUND", $Z1048521)&gt;0</formula>
    </cfRule>
  </conditionalFormatting>
  <conditionalFormatting sqref="B50:C50 B65">
    <cfRule type="expression" dxfId="73" priority="1419">
      <formula>SEARCH("REFUND", $Z1048508)&gt;0</formula>
    </cfRule>
  </conditionalFormatting>
  <conditionalFormatting sqref="B50:C51">
    <cfRule type="expression" dxfId="72" priority="1426">
      <formula>SEARCH("REFUND", $Z1048521)&gt;0</formula>
    </cfRule>
  </conditionalFormatting>
  <conditionalFormatting sqref="S140">
    <cfRule type="expression" dxfId="71" priority="1430">
      <formula xml:space="preserve"> SEARCH("REFUND",#REF!)&gt;0</formula>
    </cfRule>
  </conditionalFormatting>
  <conditionalFormatting sqref="S128:S139">
    <cfRule type="expression" dxfId="70" priority="1431">
      <formula xml:space="preserve"> SEARCH("REFUND",#REF!)&gt;0</formula>
    </cfRule>
  </conditionalFormatting>
  <conditionalFormatting sqref="B49:C49">
    <cfRule type="expression" dxfId="69" priority="1437">
      <formula>SEARCH("REFUND", $Z1048508)&gt;0</formula>
    </cfRule>
  </conditionalFormatting>
  <conditionalFormatting sqref="B49:C50">
    <cfRule type="expression" dxfId="68" priority="1444">
      <formula>SEARCH("REFUND", $Z1048521)&gt;0</formula>
    </cfRule>
  </conditionalFormatting>
  <conditionalFormatting sqref="B48:C48">
    <cfRule type="expression" dxfId="67" priority="1454">
      <formula>SEARCH("REFUND", $Z1048508)&gt;0</formula>
    </cfRule>
  </conditionalFormatting>
  <conditionalFormatting sqref="B48:C49">
    <cfRule type="expression" dxfId="66" priority="1461">
      <formula>SEARCH("REFUND", $Z1048521)&gt;0</formula>
    </cfRule>
  </conditionalFormatting>
  <conditionalFormatting sqref="S200:S201">
    <cfRule type="expression" dxfId="65" priority="1465">
      <formula xml:space="preserve"> SEARCH("REFUND",#REF!)&gt;0</formula>
    </cfRule>
  </conditionalFormatting>
  <conditionalFormatting sqref="B47:C47">
    <cfRule type="expression" dxfId="64" priority="1472">
      <formula>SEARCH("REFUND", $Z1048508)&gt;0</formula>
    </cfRule>
  </conditionalFormatting>
  <conditionalFormatting sqref="B47:C48">
    <cfRule type="expression" dxfId="63" priority="1479">
      <formula>SEARCH("REFUND", $Z1048521)&gt;0</formula>
    </cfRule>
  </conditionalFormatting>
  <conditionalFormatting sqref="S199">
    <cfRule type="expression" dxfId="62" priority="1484">
      <formula xml:space="preserve"> SEARCH("REFUND",#REF!)&gt;0</formula>
    </cfRule>
  </conditionalFormatting>
  <conditionalFormatting sqref="S198">
    <cfRule type="expression" dxfId="61" priority="1485">
      <formula xml:space="preserve"> SEARCH("REFUND",#REF!)&gt;0</formula>
    </cfRule>
  </conditionalFormatting>
  <conditionalFormatting sqref="S197">
    <cfRule type="expression" dxfId="60" priority="1486">
      <formula xml:space="preserve"> SEARCH("REFUND",#REF!)&gt;0</formula>
    </cfRule>
  </conditionalFormatting>
  <conditionalFormatting sqref="S196">
    <cfRule type="expression" dxfId="59" priority="1487">
      <formula xml:space="preserve"> SEARCH("REFUND",#REF!)&gt;0</formula>
    </cfRule>
  </conditionalFormatting>
  <conditionalFormatting sqref="S195 S198 S187:S189 S155 S160">
    <cfRule type="expression" dxfId="58" priority="1488">
      <formula xml:space="preserve"> SEARCH("REFUND",#REF!)&gt;0</formula>
    </cfRule>
  </conditionalFormatting>
  <conditionalFormatting sqref="S194 S197 S186 S168 S148">
    <cfRule type="expression" dxfId="57" priority="1489">
      <formula xml:space="preserve"> SEARCH("REFUND",#REF!)&gt;0</formula>
    </cfRule>
  </conditionalFormatting>
  <conditionalFormatting sqref="S191:S196 S182:S185 S148 S156:S159 S161:S162 S152">
    <cfRule type="expression" dxfId="56" priority="1490">
      <formula xml:space="preserve"> SEARCH("REFUND",#REF!)&gt;0</formula>
    </cfRule>
  </conditionalFormatting>
  <conditionalFormatting sqref="B46:C46">
    <cfRule type="expression" dxfId="55" priority="1500">
      <formula>SEARCH("REFUND", $Z1048508)&gt;0</formula>
    </cfRule>
  </conditionalFormatting>
  <conditionalFormatting sqref="B46:C47">
    <cfRule type="expression" dxfId="54" priority="1507">
      <formula>SEARCH("REFUND", $Z1048521)&gt;0</formula>
    </cfRule>
  </conditionalFormatting>
  <conditionalFormatting sqref="B45:C45">
    <cfRule type="expression" dxfId="53" priority="1517">
      <formula>SEARCH("REFUND", $Z1048508)&gt;0</formula>
    </cfRule>
  </conditionalFormatting>
  <conditionalFormatting sqref="B45:C46">
    <cfRule type="expression" dxfId="52" priority="1524">
      <formula>SEARCH("REFUND", $Z1048521)&gt;0</formula>
    </cfRule>
  </conditionalFormatting>
  <conditionalFormatting sqref="B44:C45 B30:C30 B21:C21">
    <cfRule type="expression" dxfId="51" priority="1541">
      <formula>SEARCH("REFUND", $Z1048498)&gt;0</formula>
    </cfRule>
  </conditionalFormatting>
  <conditionalFormatting sqref="B43:C44 B29:C29 B13">
    <cfRule type="expression" dxfId="50" priority="1558">
      <formula>SEARCH("REFUND", $Z1048491)&gt;0</formula>
    </cfRule>
  </conditionalFormatting>
  <conditionalFormatting sqref="B42:C43">
    <cfRule type="expression" dxfId="49" priority="1575">
      <formula>SEARCH("REFUND", $Z1048521)&gt;0</formula>
    </cfRule>
  </conditionalFormatting>
  <conditionalFormatting sqref="B41:C42 B14:C18">
    <cfRule type="expression" dxfId="48" priority="1592">
      <formula>SEARCH("REFUND", $Z1048494)&gt;0</formula>
    </cfRule>
  </conditionalFormatting>
  <conditionalFormatting sqref="B38:C40">
    <cfRule type="expression" dxfId="47" priority="1604">
      <formula>SEARCH("REFUND", $Z1048520)&gt;0</formula>
    </cfRule>
  </conditionalFormatting>
  <conditionalFormatting sqref="B59:C59">
    <cfRule type="expression" dxfId="46" priority="1615">
      <formula>SEARCH("REFUND", $Z1048508)&gt;0</formula>
    </cfRule>
  </conditionalFormatting>
  <conditionalFormatting sqref="B70:C71">
    <cfRule type="expression" dxfId="45" priority="1627">
      <formula>SEARCH("REFUND", $Z1048508)&gt;0</formula>
    </cfRule>
  </conditionalFormatting>
  <conditionalFormatting sqref="B58:C58">
    <cfRule type="expression" dxfId="44" priority="1630">
      <formula>SEARCH("REFUND", $Z1048508)&gt;0</formula>
    </cfRule>
  </conditionalFormatting>
  <conditionalFormatting sqref="B70:C71">
    <cfRule type="expression" dxfId="43" priority="1641">
      <formula>SEARCH("REFUND", $Z1048521)&gt;0</formula>
    </cfRule>
  </conditionalFormatting>
  <conditionalFormatting sqref="B69:C69">
    <cfRule type="expression" dxfId="42" priority="1649">
      <formula>SEARCH("REFUND", $Z1048508)&gt;0</formula>
    </cfRule>
  </conditionalFormatting>
  <conditionalFormatting sqref="B69:C71 B56:C56">
    <cfRule type="expression" dxfId="41" priority="1659">
      <formula>SEARCH("REFUND", $Z1048508)&gt;0</formula>
    </cfRule>
  </conditionalFormatting>
  <conditionalFormatting sqref="B68:C68">
    <cfRule type="expression" dxfId="40" priority="1669">
      <formula>SEARCH("REFUND", $Z1048508)&gt;0</formula>
    </cfRule>
  </conditionalFormatting>
  <conditionalFormatting sqref="S127 S122 S116">
    <cfRule type="expression" dxfId="39" priority="1678">
      <formula xml:space="preserve"> SEARCH("REFUND",#REF!)&gt;0</formula>
    </cfRule>
  </conditionalFormatting>
  <conditionalFormatting sqref="B68:C69 B55:C55">
    <cfRule type="expression" dxfId="38" priority="1681">
      <formula>SEARCH("REFUND", $Z1048508)&gt;0</formula>
    </cfRule>
  </conditionalFormatting>
  <conditionalFormatting sqref="B67:C67">
    <cfRule type="expression" dxfId="37" priority="1691">
      <formula>SEARCH("REFUND", $Z1048508)&gt;0</formula>
    </cfRule>
  </conditionalFormatting>
  <conditionalFormatting sqref="B67:C68 B53:C54">
    <cfRule type="expression" dxfId="36" priority="1701">
      <formula>SEARCH("REFUND", $Z1048507)&gt;0</formula>
    </cfRule>
  </conditionalFormatting>
  <conditionalFormatting sqref="B66:C66">
    <cfRule type="expression" dxfId="35" priority="1711">
      <formula>SEARCH("REFUND", $Z1048508)&gt;0</formula>
    </cfRule>
  </conditionalFormatting>
  <conditionalFormatting sqref="B66:C67">
    <cfRule type="expression" dxfId="34" priority="1721">
      <formula>SEARCH("REFUND", $Z1048521)&gt;0</formula>
    </cfRule>
  </conditionalFormatting>
  <conditionalFormatting sqref="B65:C65">
    <cfRule type="expression" dxfId="33" priority="1731">
      <formula>SEARCH("REFUND", $Z1048508)&gt;0</formula>
    </cfRule>
  </conditionalFormatting>
  <conditionalFormatting sqref="B65:C66">
    <cfRule type="expression" dxfId="32" priority="1741">
      <formula>SEARCH("REFUND", $Z1048521)&gt;0</formula>
    </cfRule>
  </conditionalFormatting>
  <conditionalFormatting sqref="B64:C64 B65">
    <cfRule type="expression" dxfId="31" priority="1751">
      <formula>SEARCH("REFUND", $Z1048508)&gt;0</formula>
    </cfRule>
  </conditionalFormatting>
  <conditionalFormatting sqref="B64:C65">
    <cfRule type="expression" dxfId="30" priority="1761">
      <formula>SEARCH("REFUND", $Z1048521)&gt;0</formula>
    </cfRule>
  </conditionalFormatting>
  <conditionalFormatting sqref="B63:C63">
    <cfRule type="expression" dxfId="29" priority="1771">
      <formula>SEARCH("REFUND", $Z1048508)&gt;0</formula>
    </cfRule>
  </conditionalFormatting>
  <conditionalFormatting sqref="B63:C64">
    <cfRule type="expression" dxfId="28" priority="1782">
      <formula>SEARCH("REFUND", $Z1048521)&gt;0</formula>
    </cfRule>
  </conditionalFormatting>
  <conditionalFormatting sqref="B62:C63">
    <cfRule type="expression" dxfId="27" priority="1794">
      <formula>SEARCH("REFUND", $Z1048521)&gt;0</formula>
    </cfRule>
  </conditionalFormatting>
  <conditionalFormatting sqref="B61:C62">
    <cfRule type="expression" dxfId="26" priority="1807">
      <formula>SEARCH("REFUND", $Z1048521)&gt;0</formula>
    </cfRule>
  </conditionalFormatting>
  <conditionalFormatting sqref="B60:C61">
    <cfRule type="expression" dxfId="25" priority="1819">
      <formula>SEARCH("REFUND", $Z1048521)&gt;0</formula>
    </cfRule>
  </conditionalFormatting>
  <conditionalFormatting sqref="B59:C60">
    <cfRule type="expression" dxfId="24" priority="1829">
      <formula>SEARCH("REFUND", $Z1048521)&gt;0</formula>
    </cfRule>
  </conditionalFormatting>
  <conditionalFormatting sqref="B58:C59">
    <cfRule type="expression" dxfId="23" priority="1839">
      <formula>SEARCH("REFUND", $Z1048521)&gt;0</formula>
    </cfRule>
  </conditionalFormatting>
  <conditionalFormatting sqref="B57:C58 B44:C44">
    <cfRule type="expression" dxfId="22" priority="1850">
      <formula>SEARCH("REFUND", $Z1048508)&gt;0</formula>
    </cfRule>
  </conditionalFormatting>
  <conditionalFormatting sqref="B56:C57 B43:C43">
    <cfRule type="expression" dxfId="21" priority="1860">
      <formula>SEARCH("REFUND", $Z1048508)&gt;0</formula>
    </cfRule>
  </conditionalFormatting>
  <conditionalFormatting sqref="S118">
    <cfRule type="expression" dxfId="20" priority="1868">
      <formula xml:space="preserve"> SEARCH("REFUND",#REF!)&gt;0</formula>
    </cfRule>
  </conditionalFormatting>
  <conditionalFormatting sqref="B55:C56 B42:C42">
    <cfRule type="expression" dxfId="19" priority="1871">
      <formula>SEARCH("REFUND", $Z1048508)&gt;0</formula>
    </cfRule>
  </conditionalFormatting>
  <conditionalFormatting sqref="S117">
    <cfRule type="expression" dxfId="18" priority="1879">
      <formula xml:space="preserve"> SEARCH("REFUND",#REF!)&gt;0</formula>
    </cfRule>
  </conditionalFormatting>
  <conditionalFormatting sqref="S111:S112">
    <cfRule type="expression" dxfId="17" priority="1887">
      <formula xml:space="preserve"> SEARCH("REFUND",#REF!)&gt;0</formula>
    </cfRule>
  </conditionalFormatting>
  <conditionalFormatting sqref="S200:S201">
    <cfRule type="expression" dxfId="16" priority="1904">
      <formula xml:space="preserve"> SEARCH("REFUND",#REF!)&gt;0</formula>
    </cfRule>
  </conditionalFormatting>
  <conditionalFormatting sqref="S199">
    <cfRule type="expression" dxfId="15" priority="1914">
      <formula xml:space="preserve"> SEARCH("REFUND",#REF!)&gt;0</formula>
    </cfRule>
  </conditionalFormatting>
  <conditionalFormatting sqref="S153:S154">
    <cfRule type="expression" dxfId="14" priority="2245">
      <formula>SEARCH("REFUND", $AB1)&gt;0</formula>
    </cfRule>
  </conditionalFormatting>
  <conditionalFormatting sqref="S163:S167">
    <cfRule type="expression" dxfId="13" priority="2265">
      <formula>SEARCH("REFUND", $AB1)&gt;0</formula>
    </cfRule>
  </conditionalFormatting>
  <conditionalFormatting sqref="S159:S160">
    <cfRule type="expression" dxfId="12" priority="2275">
      <formula>SEARCH("REFUND", $AB1)&gt;0</formula>
    </cfRule>
  </conditionalFormatting>
  <conditionalFormatting sqref="S152">
    <cfRule type="expression" dxfId="11" priority="2284">
      <formula xml:space="preserve"> SEARCH("REFUND",#REF!)&gt;0</formula>
    </cfRule>
  </conditionalFormatting>
  <conditionalFormatting sqref="S168">
    <cfRule type="expression" dxfId="10" priority="2287">
      <formula xml:space="preserve"> SEARCH("REFUND",#REF!)&gt;0</formula>
    </cfRule>
  </conditionalFormatting>
  <conditionalFormatting sqref="S162">
    <cfRule type="expression" dxfId="9" priority="2288">
      <formula xml:space="preserve"> SEARCH("REFUND",#REF!)&gt;0</formula>
    </cfRule>
  </conditionalFormatting>
  <conditionalFormatting sqref="S161">
    <cfRule type="expression" dxfId="8" priority="2289">
      <formula xml:space="preserve"> SEARCH("REFUND",#REF!)&gt;0</formula>
    </cfRule>
  </conditionalFormatting>
  <conditionalFormatting sqref="S127:S128">
    <cfRule type="expression" dxfId="7" priority="2349">
      <formula>SEARCH("REFUND", $AB1048533)&gt;0</formula>
    </cfRule>
  </conditionalFormatting>
  <conditionalFormatting sqref="S130:S131">
    <cfRule type="expression" dxfId="6" priority="2371">
      <formula>SEARCH("REFUND", $AB1048534)&gt;0</formula>
    </cfRule>
  </conditionalFormatting>
  <conditionalFormatting sqref="S142:S147">
    <cfRule type="expression" dxfId="5" priority="2524">
      <formula>SEARCH("REFUND", $AB1048544)&gt;0</formula>
    </cfRule>
  </conditionalFormatting>
  <conditionalFormatting sqref="S119:S121">
    <cfRule type="expression" dxfId="4" priority="2525">
      <formula>SEARCH("REFUND", $AB1)&gt;0</formula>
    </cfRule>
  </conditionalFormatting>
  <conditionalFormatting sqref="S122:S124">
    <cfRule type="expression" dxfId="3" priority="2527">
      <formula xml:space="preserve"> SEARCH("REFUND",#REF!)&gt;0</formula>
    </cfRule>
  </conditionalFormatting>
  <conditionalFormatting sqref="B62:C62">
    <cfRule type="expression" dxfId="2" priority="2540">
      <formula>SEARCH("REFUND", $Z1048508)&gt;0</formula>
    </cfRule>
  </conditionalFormatting>
  <conditionalFormatting sqref="B61:C61">
    <cfRule type="expression" dxfId="1" priority="2542">
      <formula>SEARCH("REFUND", $Z1048508)&gt;0</formula>
    </cfRule>
  </conditionalFormatting>
  <conditionalFormatting sqref="S190">
    <cfRule type="expression" dxfId="0" priority="2596">
      <formula>SEARCH("REFUND", $AB2)&gt;0</formula>
    </cfRule>
  </conditionalFormatting>
  <dataValidations xWindow="850" yWindow="637" count="4">
    <dataValidation type="list" allowBlank="1" showInputMessage="1" showErrorMessage="1" error="Select basis of admission" prompt="Select basis of admission" sqref="K4:K7 H4:H168 H205:H209 H182:H203 H171:H175">
      <formula1>Basis</formula1>
    </dataValidation>
    <dataValidation type="list" errorStyle="warning" allowBlank="1" showInputMessage="1" showErrorMessage="1" error="Select state of domicile" prompt="Select state of domicile" sqref="F141:F142 F139 F122:F136 F116 F102 F77:F78 C77 F72:F75 C73 C75 F4:F26 J4:J7">
      <formula1>State</formula1>
    </dataValidation>
    <dataValidation type="list" allowBlank="1" showInputMessage="1" showErrorMessage="1" sqref="G117 G77:G78 G4:G75">
      <formula1>"General,SC,ST,OBC"</formula1>
    </dataValidation>
    <dataValidation type="list" allowBlank="1" showInputMessage="1" showErrorMessage="1" sqref="O72:O75 O77 Q4:Q26">
      <formula1>"Yes,No"</formula1>
    </dataValidation>
  </dataValidations>
  <hyperlinks>
    <hyperlink ref="S4" r:id="rId1" display="srajveer809@gmail.com"/>
    <hyperlink ref="S5" r:id="rId2" display="tushalsharma21052001@gmail.com"/>
    <hyperlink ref="S6" r:id="rId3" display="sauravsharma.7764@gmail.com"/>
    <hyperlink ref="S99" r:id="rId4" display="saxenaiprinc888@gmail.com"/>
    <hyperlink ref="S100" r:id="rId5" display="aniketdhadwal2000@gmail.com"/>
    <hyperlink ref="S101" r:id="rId6" display="mithu1234.ak@gmail.com"/>
    <hyperlink ref="S75" r:id="rId7" display="baggashubham13@gmail.com"/>
    <hyperlink ref="S76" r:id="rId8" display="vishalthakur.00888@gmail.com"/>
    <hyperlink ref="S78" r:id="rId9" display="rohitjuneja96250@gmail.com"/>
    <hyperlink ref="S79" r:id="rId10" display="ankitasharma71299@gmail.com"/>
    <hyperlink ref="S80" r:id="rId11" display="mamta8443@gmail.com"/>
    <hyperlink ref="S81" r:id="rId12" display="yogeshkaushal.123@gmail.com"/>
    <hyperlink ref="S82" r:id="rId13" display="surekhasharma2008@gmail.com"/>
    <hyperlink ref="S83" r:id="rId14" display="raushanraj6808@gmail.com"/>
    <hyperlink ref="S85" r:id="rId15" display="prinkalbhardwaj123@gmail.com"/>
    <hyperlink ref="S201" r:id="rId16"/>
    <hyperlink ref="S202" r:id="rId17"/>
    <hyperlink ref="S203" r:id="rId18"/>
  </hyperlinks>
  <pageMargins left="0.7" right="0.7" top="0.75" bottom="0.75" header="0.3" footer="0.3"/>
  <pageSetup paperSize="9" orientation="portrait" verticalDpi="30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Sheet2</vt:lpstr>
      <vt:lpstr>Sheet3</vt:lpstr>
      <vt:lpstr>UG</vt:lpstr>
      <vt:lpstr>PG</vt:lpstr>
      <vt:lpstr>Basis</vt:lpstr>
      <vt:lpstr>UG!Print_Area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ACAD</cp:lastModifiedBy>
  <cp:lastPrinted>2022-11-09T09:48:23Z</cp:lastPrinted>
  <dcterms:created xsi:type="dcterms:W3CDTF">2016-06-29T04:38:40Z</dcterms:created>
  <dcterms:modified xsi:type="dcterms:W3CDTF">2023-01-16T08:55:13Z</dcterms:modified>
</cp:coreProperties>
</file>